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00000000000000000100\"/>
    </mc:Choice>
  </mc:AlternateContent>
  <xr:revisionPtr revIDLastSave="0" documentId="13_ncr:1_{2920FC70-F3C2-472F-B9D2-357A26AB6FEE}" xr6:coauthVersionLast="37" xr6:coauthVersionMax="37" xr10:uidLastSave="{00000000-0000-0000-0000-000000000000}"/>
  <bookViews>
    <workbookView xWindow="0" yWindow="0" windowWidth="28800" windowHeight="12285" tabRatio="1000" xr2:uid="{00000000-000D-0000-FFFF-FFFF00000000}"/>
  </bookViews>
  <sheets>
    <sheet name="집계표" sheetId="14" r:id="rId1"/>
    <sheet name="마포중앙도서관" sheetId="18" r:id="rId2"/>
    <sheet name="대흥실뿌리복지센터" sheetId="1" r:id="rId3"/>
    <sheet name="마포구민체육센터" sheetId="12" r:id="rId4"/>
    <sheet name="아현실뿌리복지센터" sheetId="7" r:id="rId5"/>
    <sheet name="염리종합사회복지관" sheetId="20" r:id="rId6"/>
    <sheet name="소금나루도서관" sheetId="19" r:id="rId7"/>
    <sheet name="염리생활·성미산체육관" sheetId="16" r:id="rId8"/>
    <sheet name="마포구종합청사" sheetId="6" r:id="rId9"/>
    <sheet name="홍대공공업무시설" sheetId="15" r:id="rId10"/>
    <sheet name="마포장애인복지회관" sheetId="10" r:id="rId11"/>
    <sheet name="농수산물시장" sheetId="17" r:id="rId12"/>
    <sheet name="창업복지관" sheetId="8" r:id="rId13"/>
    <sheet name="마포주민편익시설" sheetId="9" r:id="rId14"/>
    <sheet name="주차관리부" sheetId="13" r:id="rId15"/>
  </sheets>
  <definedNames>
    <definedName name="_xlnm.Print_Area" localSheetId="11">농수산물시장!$A$1:$J$16</definedName>
    <definedName name="_xlnm.Print_Area" localSheetId="2">대흥실뿌리복지센터!$A$1:$J$10</definedName>
    <definedName name="_xlnm.Print_Area" localSheetId="14">주차관리부!$A$1:$J$28</definedName>
    <definedName name="_xlnm.Print_Area" localSheetId="12">창업복지관!$A$1:$J$20</definedName>
  </definedNames>
  <calcPr calcId="179021"/>
</workbook>
</file>

<file path=xl/calcChain.xml><?xml version="1.0" encoding="utf-8"?>
<calcChain xmlns="http://schemas.openxmlformats.org/spreadsheetml/2006/main">
  <c r="G17" i="8" l="1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18" i="8"/>
  <c r="G25" i="13" l="1"/>
  <c r="G18" i="13"/>
  <c r="G14" i="17" l="1"/>
  <c r="G9" i="6"/>
  <c r="G10" i="6" s="1"/>
  <c r="G11" i="19"/>
  <c r="G12" i="19" s="1"/>
  <c r="G8" i="1"/>
  <c r="G9" i="1" s="1"/>
  <c r="G15" i="17"/>
  <c r="G13" i="15" l="1"/>
  <c r="G12" i="15"/>
  <c r="G11" i="15"/>
  <c r="G10" i="15"/>
  <c r="G9" i="15"/>
  <c r="G8" i="15"/>
  <c r="G14" i="15" s="1"/>
  <c r="G15" i="15" s="1"/>
  <c r="G7" i="15"/>
  <c r="G6" i="15"/>
  <c r="G5" i="15"/>
  <c r="G4" i="15"/>
  <c r="G16" i="15" l="1"/>
  <c r="G24" i="13" l="1"/>
  <c r="G23" i="13"/>
  <c r="G22" i="13"/>
  <c r="G21" i="13"/>
  <c r="G20" i="13"/>
  <c r="G19" i="13"/>
  <c r="G17" i="13"/>
  <c r="G16" i="13"/>
  <c r="G15" i="13"/>
  <c r="G14" i="13"/>
  <c r="G13" i="13"/>
  <c r="G12" i="13"/>
  <c r="G11" i="13"/>
  <c r="G9" i="13"/>
  <c r="G8" i="13"/>
  <c r="G7" i="13"/>
  <c r="G6" i="13"/>
  <c r="G5" i="13"/>
  <c r="G4" i="13"/>
  <c r="G26" i="13" l="1"/>
  <c r="G27" i="13" s="1"/>
  <c r="G6" i="1"/>
  <c r="G28" i="13" l="1"/>
  <c r="D18" i="14" s="1"/>
  <c r="G5" i="1"/>
  <c r="G7" i="1"/>
  <c r="G4" i="1"/>
  <c r="G30" i="16" l="1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31" i="16" s="1"/>
  <c r="G32" i="16" s="1"/>
  <c r="G33" i="16" l="1"/>
  <c r="D11" i="14" s="1"/>
  <c r="G10" i="20" l="1"/>
  <c r="G9" i="20"/>
  <c r="G8" i="20"/>
  <c r="G7" i="20"/>
  <c r="G6" i="20"/>
  <c r="G5" i="20"/>
  <c r="G4" i="20"/>
  <c r="G11" i="20" l="1"/>
  <c r="G12" i="20" s="1"/>
  <c r="G13" i="20" s="1"/>
  <c r="G9" i="10"/>
  <c r="G8" i="10"/>
  <c r="G7" i="10"/>
  <c r="G10" i="10" l="1"/>
  <c r="G11" i="10" s="1"/>
  <c r="G10" i="9"/>
  <c r="G9" i="9"/>
  <c r="G8" i="9"/>
  <c r="G11" i="9" s="1"/>
  <c r="G12" i="9" s="1"/>
  <c r="G7" i="9"/>
  <c r="G6" i="9"/>
  <c r="G5" i="9"/>
  <c r="G4" i="9"/>
  <c r="G13" i="9" l="1"/>
  <c r="G19" i="8" l="1"/>
  <c r="G20" i="8" l="1"/>
  <c r="D16" i="14" s="1"/>
  <c r="G13" i="17" l="1"/>
  <c r="G12" i="17"/>
  <c r="G11" i="17"/>
  <c r="G10" i="17"/>
  <c r="G9" i="17"/>
  <c r="G8" i="17"/>
  <c r="G7" i="17"/>
  <c r="G6" i="17"/>
  <c r="G5" i="17"/>
  <c r="G4" i="17"/>
  <c r="G16" i="17" l="1"/>
  <c r="D15" i="14" s="1"/>
  <c r="G12" i="10" l="1"/>
  <c r="G11" i="6" l="1"/>
  <c r="G10" i="19" l="1"/>
  <c r="G9" i="19"/>
  <c r="G8" i="19"/>
  <c r="G7" i="19"/>
  <c r="G6" i="19"/>
  <c r="G5" i="19"/>
  <c r="G4" i="19"/>
  <c r="G13" i="19" l="1"/>
  <c r="G21" i="7" l="1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22" i="7" l="1"/>
  <c r="G23" i="7" s="1"/>
  <c r="G24" i="7" s="1"/>
  <c r="D8" i="14" s="1"/>
  <c r="G37" i="12" l="1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8" i="12" l="1"/>
  <c r="G39" i="12" s="1"/>
  <c r="G40" i="12" l="1"/>
  <c r="D7" i="14" s="1"/>
  <c r="G26" i="18"/>
  <c r="G25" i="18"/>
  <c r="G24" i="18"/>
  <c r="G23" i="18"/>
  <c r="G22" i="18"/>
  <c r="G21" i="18"/>
  <c r="G20" i="18"/>
  <c r="G19" i="18"/>
  <c r="G18" i="18"/>
  <c r="G17" i="18"/>
  <c r="G16" i="18"/>
  <c r="G15" i="18"/>
  <c r="F15" i="18"/>
  <c r="G14" i="18"/>
  <c r="F14" i="18"/>
  <c r="G13" i="18"/>
  <c r="F13" i="18"/>
  <c r="G12" i="18"/>
  <c r="F12" i="18"/>
  <c r="G11" i="18"/>
  <c r="F11" i="18"/>
  <c r="G10" i="18"/>
  <c r="G9" i="18"/>
  <c r="G8" i="18"/>
  <c r="G7" i="18"/>
  <c r="G6" i="18"/>
  <c r="G5" i="18"/>
  <c r="G4" i="18"/>
  <c r="G27" i="18" s="1"/>
  <c r="G28" i="18" s="1"/>
  <c r="G29" i="18" l="1"/>
  <c r="D5" i="14" s="1"/>
  <c r="E11" i="14" l="1"/>
  <c r="D10" i="14"/>
  <c r="E10" i="14" s="1"/>
  <c r="E5" i="14"/>
  <c r="D9" i="14" l="1"/>
  <c r="E9" i="14" s="1"/>
  <c r="E15" i="14"/>
  <c r="G10" i="1" l="1"/>
  <c r="D6" i="14" s="1"/>
  <c r="E6" i="14" s="1"/>
  <c r="D12" i="14" l="1"/>
  <c r="E12" i="14" s="1"/>
  <c r="E7" i="14"/>
  <c r="D17" i="14"/>
  <c r="E17" i="14" s="1"/>
  <c r="D14" i="14"/>
  <c r="E14" i="14" s="1"/>
  <c r="E8" i="14" l="1"/>
  <c r="E18" i="14"/>
  <c r="E16" i="14"/>
  <c r="D13" i="14"/>
  <c r="E13" i="14" s="1"/>
  <c r="E19" i="14" l="1"/>
</calcChain>
</file>

<file path=xl/sharedStrings.xml><?xml version="1.0" encoding="utf-8"?>
<sst xmlns="http://schemas.openxmlformats.org/spreadsheetml/2006/main" count="1233" uniqueCount="410">
  <si>
    <t>순번</t>
  </si>
  <si>
    <t>품 명</t>
  </si>
  <si>
    <t>규 격</t>
  </si>
  <si>
    <t>단위</t>
  </si>
  <si>
    <t>수량</t>
  </si>
  <si>
    <t>단가</t>
  </si>
  <si>
    <t>금액</t>
  </si>
  <si>
    <t>제조사</t>
  </si>
  <si>
    <t/>
  </si>
  <si>
    <t>소   계</t>
  </si>
  <si>
    <t>부가세</t>
  </si>
  <si>
    <t>합   계</t>
  </si>
  <si>
    <t>가격산출기초조사서(마포창업복지관)</t>
    <phoneticPr fontId="11" type="noConversion"/>
  </si>
  <si>
    <t>가격산출기초조사서(마포주민편익시설)</t>
    <phoneticPr fontId="11" type="noConversion"/>
  </si>
  <si>
    <t>가격산출기초조사서(마포장애인복지회관)</t>
    <phoneticPr fontId="11" type="noConversion"/>
  </si>
  <si>
    <t>합계</t>
  </si>
  <si>
    <t>소계</t>
  </si>
  <si>
    <t>규  격</t>
  </si>
  <si>
    <t>가격산출기초조사서(마포구민체육센터)</t>
    <phoneticPr fontId="12" type="noConversion"/>
  </si>
  <si>
    <t>사업장명</t>
  </si>
  <si>
    <t>재  료  비</t>
  </si>
  <si>
    <t>비  고</t>
  </si>
  <si>
    <t>[합    계]</t>
  </si>
  <si>
    <t>마포구종합청사</t>
    <phoneticPr fontId="11" type="noConversion"/>
  </si>
  <si>
    <t>마포장애인복지회관</t>
    <phoneticPr fontId="11" type="noConversion"/>
  </si>
  <si>
    <t>마포구민체육센터</t>
    <phoneticPr fontId="11" type="noConversion"/>
  </si>
  <si>
    <t>마포주민편익시설</t>
    <phoneticPr fontId="11" type="noConversion"/>
  </si>
  <si>
    <t>식</t>
    <phoneticPr fontId="11" type="noConversion"/>
  </si>
  <si>
    <t>가격산출기초조사서(홍대공공업무시설)</t>
    <phoneticPr fontId="12" type="noConversion"/>
  </si>
  <si>
    <t>홍대공공업무시설</t>
    <phoneticPr fontId="11" type="noConversion"/>
  </si>
  <si>
    <t>시장조사</t>
  </si>
  <si>
    <t>예산과목</t>
  </si>
  <si>
    <t>비고</t>
  </si>
  <si>
    <t>소 계</t>
  </si>
  <si>
    <t>합 계</t>
  </si>
  <si>
    <t xml:space="preserve"> 부가세</t>
  </si>
  <si>
    <t>예산과목</t>
    <phoneticPr fontId="11" type="noConversion"/>
  </si>
  <si>
    <t>가격산출기초조사서(마포농수산물시장)</t>
    <phoneticPr fontId="11" type="noConversion"/>
  </si>
  <si>
    <t>부가세</t>
    <phoneticPr fontId="11" type="noConversion"/>
  </si>
  <si>
    <t>가격산출기초조사서(염리종합사회복지관)</t>
    <phoneticPr fontId="12" type="noConversion"/>
  </si>
  <si>
    <t>염리종합사회복지관</t>
    <phoneticPr fontId="11" type="noConversion"/>
  </si>
  <si>
    <t>대흥실뿌리복지센터</t>
    <phoneticPr fontId="11" type="noConversion"/>
  </si>
  <si>
    <t>마포농수산물시장</t>
    <phoneticPr fontId="11" type="noConversion"/>
  </si>
  <si>
    <t>소금나루도서관</t>
    <phoneticPr fontId="11" type="noConversion"/>
  </si>
  <si>
    <t>마포창업복지관</t>
    <phoneticPr fontId="11" type="noConversion"/>
  </si>
  <si>
    <t>아현실뿌리복지센터</t>
    <phoneticPr fontId="11" type="noConversion"/>
  </si>
  <si>
    <t>주차관리부</t>
    <phoneticPr fontId="11" type="noConversion"/>
  </si>
  <si>
    <t>가격산출기초조사서(소금나루도서관)</t>
    <phoneticPr fontId="12" type="noConversion"/>
  </si>
  <si>
    <t>가격산출기초조사서(주차관리부)</t>
    <phoneticPr fontId="11" type="noConversion"/>
  </si>
  <si>
    <t>마포중앙도서관</t>
    <phoneticPr fontId="11" type="noConversion"/>
  </si>
  <si>
    <t>가격산출기초조사서(대흥실뿌리복지센터)</t>
    <phoneticPr fontId="11" type="noConversion"/>
  </si>
  <si>
    <t>가격산출기초조사서(아현실뿌리복지센터)</t>
    <phoneticPr fontId="12" type="noConversion"/>
  </si>
  <si>
    <t>가격산출기초조사서(마포구종합청사)</t>
    <phoneticPr fontId="12" type="noConversion"/>
  </si>
  <si>
    <t>가격산출기초조사서 집계표</t>
    <phoneticPr fontId="11" type="noConversion"/>
  </si>
  <si>
    <t>가격산출기초조사서(중앙도서관)</t>
    <phoneticPr fontId="12" type="noConversion"/>
  </si>
  <si>
    <t>리젠시리즈 대기전력 자동차단 콘센트</t>
    <phoneticPr fontId="11" type="noConversion"/>
  </si>
  <si>
    <t xml:space="preserve"> 3구 절전형</t>
    <phoneticPr fontId="11" type="noConversion"/>
  </si>
  <si>
    <t>개</t>
    <phoneticPr fontId="11" type="noConversion"/>
  </si>
  <si>
    <t>신동아ES</t>
    <phoneticPr fontId="11" type="noConversion"/>
  </si>
  <si>
    <t>LED 손전등</t>
    <phoneticPr fontId="11" type="noConversion"/>
  </si>
  <si>
    <t xml:space="preserve"> P5R Core 500루멘</t>
    <phoneticPr fontId="11" type="noConversion"/>
  </si>
  <si>
    <t>레드렌서</t>
    <phoneticPr fontId="11" type="noConversion"/>
  </si>
  <si>
    <t>산업용청소기</t>
    <phoneticPr fontId="11" type="noConversion"/>
  </si>
  <si>
    <t>WD5</t>
    <phoneticPr fontId="11" type="noConversion"/>
  </si>
  <si>
    <t>카처</t>
    <phoneticPr fontId="11" type="noConversion"/>
  </si>
  <si>
    <t>라벨프린터</t>
    <phoneticPr fontId="11" type="noConversion"/>
  </si>
  <si>
    <t>LW-K740WH</t>
    <phoneticPr fontId="11" type="noConversion"/>
  </si>
  <si>
    <t>엡손</t>
    <phoneticPr fontId="11" type="noConversion"/>
  </si>
  <si>
    <t>표준형 라벨테이프 카트리지</t>
    <phoneticPr fontId="11" type="noConversion"/>
  </si>
  <si>
    <t>24mm 9M SC24Y 노랑/검정</t>
    <phoneticPr fontId="11" type="noConversion"/>
  </si>
  <si>
    <t>18mm 9M SC18Y 노랑/검정</t>
    <phoneticPr fontId="11" type="noConversion"/>
  </si>
  <si>
    <t>12mm 9M SC12Y 노랑/검정</t>
    <phoneticPr fontId="11" type="noConversion"/>
  </si>
  <si>
    <t>프로그램스위치</t>
    <phoneticPr fontId="11" type="noConversion"/>
  </si>
  <si>
    <t>CRC3011</t>
    <phoneticPr fontId="11" type="noConversion"/>
  </si>
  <si>
    <t>CLARUS KOREA</t>
    <phoneticPr fontId="11" type="noConversion"/>
  </si>
  <si>
    <t>CRC3012</t>
    <phoneticPr fontId="11" type="noConversion"/>
  </si>
  <si>
    <t>CRC3013</t>
  </si>
  <si>
    <t>CRC3014</t>
  </si>
  <si>
    <t>리모트 콘트롤 릴레이</t>
    <phoneticPr fontId="11" type="noConversion"/>
  </si>
  <si>
    <t>CRC-7000</t>
    <phoneticPr fontId="11" type="noConversion"/>
  </si>
  <si>
    <t>3M장갑 10개 세트</t>
    <phoneticPr fontId="11" type="noConversion"/>
  </si>
  <si>
    <t>L사이즈, 3000MAX</t>
    <phoneticPr fontId="11" type="noConversion"/>
  </si>
  <si>
    <t>3M</t>
    <phoneticPr fontId="11" type="noConversion"/>
  </si>
  <si>
    <t>S사이즈, 3000MAX</t>
    <phoneticPr fontId="11" type="noConversion"/>
  </si>
  <si>
    <t xml:space="preserve"> VCTF 2.5SQ 3C </t>
    <phoneticPr fontId="11" type="noConversion"/>
  </si>
  <si>
    <t>3C 100M</t>
    <phoneticPr fontId="11" type="noConversion"/>
  </si>
  <si>
    <t>서남전선</t>
    <phoneticPr fontId="11" type="noConversion"/>
  </si>
  <si>
    <t>LS HFIX 2.5SQ</t>
    <phoneticPr fontId="11" type="noConversion"/>
  </si>
  <si>
    <t>갈색 100M</t>
    <phoneticPr fontId="11" type="noConversion"/>
  </si>
  <si>
    <t>LS전선</t>
    <phoneticPr fontId="11" type="noConversion"/>
  </si>
  <si>
    <t>황색 100M</t>
    <phoneticPr fontId="11" type="noConversion"/>
  </si>
  <si>
    <t>녹색 100M</t>
    <phoneticPr fontId="11" type="noConversion"/>
  </si>
  <si>
    <t>코팅기</t>
    <phoneticPr fontId="11" type="noConversion"/>
  </si>
  <si>
    <t xml:space="preserve"> HC4340D</t>
    <phoneticPr fontId="11" type="noConversion"/>
  </si>
  <si>
    <t>카피어랜드</t>
    <phoneticPr fontId="11" type="noConversion"/>
  </si>
  <si>
    <t>주먹드라이버</t>
    <phoneticPr fontId="11" type="noConversion"/>
  </si>
  <si>
    <t>QW-6460</t>
    <phoneticPr fontId="11" type="noConversion"/>
  </si>
  <si>
    <t>Q-WAY</t>
    <phoneticPr fontId="11" type="noConversion"/>
  </si>
  <si>
    <t>디월트 비트110mm 5P+자화기</t>
    <phoneticPr fontId="11" type="noConversion"/>
  </si>
  <si>
    <t>DWA2SD110</t>
    <phoneticPr fontId="11" type="noConversion"/>
  </si>
  <si>
    <t>디월트</t>
    <phoneticPr fontId="11" type="noConversion"/>
  </si>
  <si>
    <t xml:space="preserve">거실통로유도등 </t>
    <phoneticPr fontId="11" type="noConversion"/>
  </si>
  <si>
    <t>벽부 중형(좌)</t>
    <phoneticPr fontId="11" type="noConversion"/>
  </si>
  <si>
    <t>리더스테크</t>
    <phoneticPr fontId="11" type="noConversion"/>
  </si>
  <si>
    <t xml:space="preserve">피난구유도동 </t>
    <phoneticPr fontId="11" type="noConversion"/>
  </si>
  <si>
    <t>벽부 중형</t>
    <phoneticPr fontId="11" type="noConversion"/>
  </si>
  <si>
    <t>임팩드릴</t>
    <phoneticPr fontId="11" type="noConversion"/>
  </si>
  <si>
    <t>본체 18V DTD172</t>
    <phoneticPr fontId="11" type="noConversion"/>
  </si>
  <si>
    <t>마끼다</t>
    <phoneticPr fontId="11" type="noConversion"/>
  </si>
  <si>
    <t>사무관리비</t>
    <phoneticPr fontId="11" type="noConversion"/>
  </si>
  <si>
    <t>마끼다 정품배터리(5.0Ah_BL1850B)</t>
    <phoneticPr fontId="11" type="noConversion"/>
  </si>
  <si>
    <t>무선 작업등</t>
    <phoneticPr fontId="11" type="noConversion"/>
  </si>
  <si>
    <t>LED 34구 어댑터 충전식 랜턴</t>
    <phoneticPr fontId="11" type="noConversion"/>
  </si>
  <si>
    <t>보성전기조명</t>
    <phoneticPr fontId="11" type="noConversion"/>
  </si>
  <si>
    <t>펜치</t>
    <phoneticPr fontId="11" type="noConversion"/>
  </si>
  <si>
    <t xml:space="preserve"> D213-9NECR</t>
    <phoneticPr fontId="11" type="noConversion"/>
  </si>
  <si>
    <t>크레인툴즈</t>
    <phoneticPr fontId="11" type="noConversion"/>
  </si>
  <si>
    <t>드라이버</t>
    <phoneticPr fontId="11" type="noConversion"/>
  </si>
  <si>
    <t>십자 전공드라이버 220/150mm</t>
    <phoneticPr fontId="11" type="noConversion"/>
  </si>
  <si>
    <t>베셀</t>
    <phoneticPr fontId="11" type="noConversion"/>
  </si>
  <si>
    <t>일자 전공드라이버 220/150mm</t>
    <phoneticPr fontId="11" type="noConversion"/>
  </si>
  <si>
    <t>주먹양용드라이버660</t>
    <phoneticPr fontId="11" type="noConversion"/>
  </si>
  <si>
    <t>다목적가위</t>
    <phoneticPr fontId="11" type="noConversion"/>
  </si>
  <si>
    <t>P-300</t>
    <phoneticPr fontId="11" type="noConversion"/>
  </si>
  <si>
    <t>화신금속공업</t>
    <phoneticPr fontId="11" type="noConversion"/>
  </si>
  <si>
    <t>멀티탭</t>
    <phoneticPr fontId="11" type="noConversion"/>
  </si>
  <si>
    <t>개별스위치 5구 5M</t>
    <phoneticPr fontId="11" type="noConversion"/>
  </si>
  <si>
    <t>개별스위치 6구 5M</t>
    <phoneticPr fontId="11" type="noConversion"/>
  </si>
  <si>
    <t>HFIX 전선</t>
    <phoneticPr fontId="11" type="noConversion"/>
  </si>
  <si>
    <t>HFIX 2.5SQ 100M 갈색</t>
    <phoneticPr fontId="11" type="noConversion"/>
  </si>
  <si>
    <t>LS 전선</t>
    <phoneticPr fontId="11" type="noConversion"/>
  </si>
  <si>
    <t>HFIX 2.5SQ 100M 흑색</t>
    <phoneticPr fontId="11" type="noConversion"/>
  </si>
  <si>
    <t>HFIX 2.5SQ 100M 청색</t>
    <phoneticPr fontId="11" type="noConversion"/>
  </si>
  <si>
    <t>HFIX 2.5SQ 100M 녹색</t>
    <phoneticPr fontId="11" type="noConversion"/>
  </si>
  <si>
    <t>VCTF</t>
    <phoneticPr fontId="11" type="noConversion"/>
  </si>
  <si>
    <t>2.5SQ 3C 100M</t>
    <phoneticPr fontId="11" type="noConversion"/>
  </si>
  <si>
    <t>국내 제조사 생산품</t>
    <phoneticPr fontId="11" type="noConversion"/>
  </si>
  <si>
    <t>케이블타이</t>
    <phoneticPr fontId="11" type="noConversion"/>
  </si>
  <si>
    <t>300mm*500개</t>
    <phoneticPr fontId="11" type="noConversion"/>
  </si>
  <si>
    <t>전오전기</t>
    <phoneticPr fontId="11" type="noConversion"/>
  </si>
  <si>
    <t>370mm*300개</t>
    <phoneticPr fontId="11" type="noConversion"/>
  </si>
  <si>
    <t>3M 전기절연테이프</t>
    <phoneticPr fontId="11" type="noConversion"/>
  </si>
  <si>
    <t>170-고성능/19mm*10M 10개입</t>
    <phoneticPr fontId="11" type="noConversion"/>
  </si>
  <si>
    <t>본딩접지선</t>
    <phoneticPr fontId="11" type="noConversion"/>
  </si>
  <si>
    <t>5.5SQ 200~250mm</t>
    <phoneticPr fontId="11" type="noConversion"/>
  </si>
  <si>
    <t>분전반제작소 청풍</t>
    <phoneticPr fontId="11" type="noConversion"/>
  </si>
  <si>
    <t>용접기 케이블</t>
    <phoneticPr fontId="11" type="noConversion"/>
  </si>
  <si>
    <t>25SQ 홀더5M 어스3M(커넥터 대)</t>
    <phoneticPr fontId="11" type="noConversion"/>
  </si>
  <si>
    <t>코리아나</t>
    <phoneticPr fontId="11" type="noConversion"/>
  </si>
  <si>
    <t>공구가방</t>
    <phoneticPr fontId="11" type="noConversion"/>
  </si>
  <si>
    <t>DWST83489-1</t>
    <phoneticPr fontId="11" type="noConversion"/>
  </si>
  <si>
    <t>A형 안내판</t>
    <phoneticPr fontId="11" type="noConversion"/>
  </si>
  <si>
    <t>대형</t>
    <phoneticPr fontId="11" type="noConversion"/>
  </si>
  <si>
    <t>지킴안전</t>
    <phoneticPr fontId="11" type="noConversion"/>
  </si>
  <si>
    <t>3M 방진마스크</t>
    <phoneticPr fontId="11" type="noConversion"/>
  </si>
  <si>
    <t>2급 방진마스크 8710L*20개</t>
    <phoneticPr fontId="11" type="noConversion"/>
  </si>
  <si>
    <t>3M 절연장갑</t>
    <phoneticPr fontId="11" type="noConversion"/>
  </si>
  <si>
    <t>일회용작업복</t>
    <phoneticPr fontId="11" type="noConversion"/>
  </si>
  <si>
    <t>PP회색 투피스(포켓형) 2XL</t>
    <phoneticPr fontId="11" type="noConversion"/>
  </si>
  <si>
    <t>다인누리</t>
    <phoneticPr fontId="11" type="noConversion"/>
  </si>
  <si>
    <t>우비</t>
    <phoneticPr fontId="11" type="noConversion"/>
  </si>
  <si>
    <t>상의 네이비 M</t>
    <phoneticPr fontId="11" type="noConversion"/>
  </si>
  <si>
    <t>제비표우의</t>
    <phoneticPr fontId="11" type="noConversion"/>
  </si>
  <si>
    <t>상의 네이비 L</t>
    <phoneticPr fontId="11" type="noConversion"/>
  </si>
  <si>
    <t>상의 네이비 XL</t>
    <phoneticPr fontId="11" type="noConversion"/>
  </si>
  <si>
    <t>하의 블랙 M</t>
    <phoneticPr fontId="11" type="noConversion"/>
  </si>
  <si>
    <t>하의 블랙 L</t>
    <phoneticPr fontId="11" type="noConversion"/>
  </si>
  <si>
    <t>하의 블랙 XL</t>
    <phoneticPr fontId="11" type="noConversion"/>
  </si>
  <si>
    <t>환풍기(셔터형)</t>
    <phoneticPr fontId="11" type="noConversion"/>
  </si>
  <si>
    <t>250MM EKS-250SAP</t>
    <phoneticPr fontId="11" type="noConversion"/>
  </si>
  <si>
    <t>한일전기</t>
    <phoneticPr fontId="11" type="noConversion"/>
  </si>
  <si>
    <t>대변기절수세척밸브</t>
    <phoneticPr fontId="11" type="noConversion"/>
  </si>
  <si>
    <t>WTF30</t>
    <phoneticPr fontId="11" type="noConversion"/>
  </si>
  <si>
    <t>와토스코리아</t>
    <phoneticPr fontId="11" type="noConversion"/>
  </si>
  <si>
    <t>도어스토퍼</t>
    <phoneticPr fontId="11" type="noConversion"/>
  </si>
  <si>
    <t>페달형 말굽/CG 그레이</t>
    <phoneticPr fontId="11" type="noConversion"/>
  </si>
  <si>
    <t>윤앤조</t>
    <phoneticPr fontId="11" type="noConversion"/>
  </si>
  <si>
    <t>절연저항계</t>
    <phoneticPr fontId="11" type="noConversion"/>
  </si>
  <si>
    <t>IR4056-20</t>
    <phoneticPr fontId="11" type="noConversion"/>
  </si>
  <si>
    <t>히오키</t>
    <phoneticPr fontId="11" type="noConversion"/>
  </si>
  <si>
    <t>DWST82929</t>
    <phoneticPr fontId="11" type="noConversion"/>
  </si>
  <si>
    <t>18mm 9M SS18K 흰색/검정</t>
    <phoneticPr fontId="11" type="noConversion"/>
  </si>
  <si>
    <t>12mm 9M SS12K 흰색/검정</t>
    <phoneticPr fontId="11" type="noConversion"/>
  </si>
  <si>
    <t>9mm 9M SS9K 흰색/검정</t>
    <phoneticPr fontId="11" type="noConversion"/>
  </si>
  <si>
    <t>공구정리함</t>
    <phoneticPr fontId="11" type="noConversion"/>
  </si>
  <si>
    <t>DA-B015P</t>
    <phoneticPr fontId="11" type="noConversion"/>
  </si>
  <si>
    <t>다비아</t>
    <phoneticPr fontId="11" type="noConversion"/>
  </si>
  <si>
    <t>줄자</t>
    <phoneticPr fontId="11" type="noConversion"/>
  </si>
  <si>
    <t>KMC-31NJ</t>
    <phoneticPr fontId="11" type="noConversion"/>
  </si>
  <si>
    <t>코메론</t>
    <phoneticPr fontId="11" type="noConversion"/>
  </si>
  <si>
    <t>커터칼</t>
    <phoneticPr fontId="11" type="noConversion"/>
  </si>
  <si>
    <t>L601 18MM</t>
    <phoneticPr fontId="11" type="noConversion"/>
  </si>
  <si>
    <t>도루코</t>
    <phoneticPr fontId="11" type="noConversion"/>
  </si>
  <si>
    <t>커터날</t>
    <phoneticPr fontId="11" type="noConversion"/>
  </si>
  <si>
    <t>18MM 100개입</t>
    <phoneticPr fontId="11" type="noConversion"/>
  </si>
  <si>
    <t>개별스위치 5구 3M</t>
    <phoneticPr fontId="11" type="noConversion"/>
  </si>
  <si>
    <t>드릴비트 10ps</t>
    <phoneticPr fontId="11" type="noConversion"/>
  </si>
  <si>
    <t>110m 4364</t>
    <phoneticPr fontId="11" type="noConversion"/>
  </si>
  <si>
    <t>밀워키</t>
    <phoneticPr fontId="11" type="noConversion"/>
  </si>
  <si>
    <t>자화기</t>
    <phoneticPr fontId="11" type="noConversion"/>
  </si>
  <si>
    <t>노랑</t>
    <phoneticPr fontId="11" type="noConversion"/>
  </si>
  <si>
    <t>이젠</t>
    <phoneticPr fontId="11" type="noConversion"/>
  </si>
  <si>
    <t>절연드라이버</t>
    <phoneticPr fontId="11" type="noConversion"/>
  </si>
  <si>
    <t>G01 NO.200 6*100(일자)</t>
    <phoneticPr fontId="11" type="noConversion"/>
  </si>
  <si>
    <t>석고보드 매입박스 QB64</t>
    <phoneticPr fontId="11" type="noConversion"/>
  </si>
  <si>
    <t>박스깊이 64mm</t>
    <phoneticPr fontId="11" type="noConversion"/>
  </si>
  <si>
    <t>EA</t>
    <phoneticPr fontId="11" type="noConversion"/>
  </si>
  <si>
    <t>케이가젯</t>
    <phoneticPr fontId="11" type="noConversion"/>
  </si>
  <si>
    <t>인터넷</t>
  </si>
  <si>
    <t>TKM-920</t>
    <phoneticPr fontId="11" type="noConversion"/>
  </si>
  <si>
    <t>아날로그 누전테스터기</t>
    <phoneticPr fontId="11" type="noConversion"/>
  </si>
  <si>
    <t>태광전자</t>
    <phoneticPr fontId="11" type="noConversion"/>
  </si>
  <si>
    <t>석고보드 동공앙카</t>
    <phoneticPr fontId="11" type="noConversion"/>
  </si>
  <si>
    <t>11mm</t>
    <phoneticPr fontId="11" type="noConversion"/>
  </si>
  <si>
    <t>18mm</t>
    <phoneticPr fontId="11" type="noConversion"/>
  </si>
  <si>
    <t>HIV전선</t>
    <phoneticPr fontId="11" type="noConversion"/>
  </si>
  <si>
    <t>4SQ, 100m</t>
    <phoneticPr fontId="11" type="noConversion"/>
  </si>
  <si>
    <t>터미널단자세트</t>
    <phoneticPr fontId="11" type="noConversion"/>
  </si>
  <si>
    <t>압착단자 터미널 커넥터, 480pcs</t>
    <phoneticPr fontId="11" type="noConversion"/>
  </si>
  <si>
    <t>지제이썬</t>
    <phoneticPr fontId="11" type="noConversion"/>
  </si>
  <si>
    <t>접속자세트</t>
    <phoneticPr fontId="11" type="noConversion"/>
  </si>
  <si>
    <t>250pcs</t>
    <phoneticPr fontId="11" type="noConversion"/>
  </si>
  <si>
    <t>제이케이</t>
    <phoneticPr fontId="11" type="noConversion"/>
  </si>
  <si>
    <t>절연장갑</t>
    <phoneticPr fontId="11" type="noConversion"/>
  </si>
  <si>
    <t>슈퍼그립 200 / L</t>
    <phoneticPr fontId="11" type="noConversion"/>
  </si>
  <si>
    <t>절연테이프</t>
    <phoneticPr fontId="11" type="noConversion"/>
  </si>
  <si>
    <t>19mm X 10M</t>
    <phoneticPr fontId="11" type="noConversion"/>
  </si>
  <si>
    <t>건전기 AA</t>
    <phoneticPr fontId="11" type="noConversion"/>
  </si>
  <si>
    <t>벡셀AA 20알 + 20알</t>
    <phoneticPr fontId="11" type="noConversion"/>
  </si>
  <si>
    <t>벡셀</t>
    <phoneticPr fontId="11" type="noConversion"/>
  </si>
  <si>
    <t>건전기AAA</t>
    <phoneticPr fontId="11" type="noConversion"/>
  </si>
  <si>
    <t>벡셀AAA 20알 + 20알</t>
    <phoneticPr fontId="11" type="noConversion"/>
  </si>
  <si>
    <t>누전차단기</t>
    <phoneticPr fontId="11" type="noConversion"/>
  </si>
  <si>
    <t>32GRhs 20A 30ma</t>
    <phoneticPr fontId="11" type="noConversion"/>
  </si>
  <si>
    <t>LS일렉트로닉</t>
    <phoneticPr fontId="11" type="noConversion"/>
  </si>
  <si>
    <t>클램프미터</t>
    <phoneticPr fontId="11" type="noConversion"/>
  </si>
  <si>
    <t>3280-10F</t>
    <phoneticPr fontId="11" type="noConversion"/>
  </si>
  <si>
    <t>배터리</t>
    <phoneticPr fontId="11" type="noConversion"/>
  </si>
  <si>
    <t>AA(40개입)</t>
    <phoneticPr fontId="11" type="noConversion"/>
  </si>
  <si>
    <t>BOX</t>
    <phoneticPr fontId="11" type="noConversion"/>
  </si>
  <si>
    <t>AAA(40개입)</t>
    <phoneticPr fontId="11" type="noConversion"/>
  </si>
  <si>
    <t>L 사이즈</t>
    <phoneticPr fontId="11" type="noConversion"/>
  </si>
  <si>
    <t>작업등</t>
    <phoneticPr fontId="11" type="noConversion"/>
  </si>
  <si>
    <t>납작콘센트</t>
    <phoneticPr fontId="11" type="noConversion"/>
  </si>
  <si>
    <t>납작 멜티탭 1구 2m BRN101블랙</t>
    <phoneticPr fontId="11" type="noConversion"/>
  </si>
  <si>
    <t xml:space="preserve">브로낸스툴 </t>
    <phoneticPr fontId="11" type="noConversion"/>
  </si>
  <si>
    <t>납작 멜티탭 3구 3m 샌드베이지</t>
    <phoneticPr fontId="11" type="noConversion"/>
  </si>
  <si>
    <t>굳웰라이프</t>
    <phoneticPr fontId="11" type="noConversion"/>
  </si>
  <si>
    <t>매입콘센트</t>
    <phoneticPr fontId="11" type="noConversion"/>
  </si>
  <si>
    <t>아트2 펄그레이/01 접지콘센트</t>
    <phoneticPr fontId="11" type="noConversion"/>
  </si>
  <si>
    <t>나노</t>
    <phoneticPr fontId="11" type="noConversion"/>
  </si>
  <si>
    <t>방수 후렉시블</t>
    <phoneticPr fontId="11" type="noConversion"/>
  </si>
  <si>
    <t>GW 주름관 16MM(50M)</t>
    <phoneticPr fontId="11" type="noConversion"/>
  </si>
  <si>
    <t>타(50M)</t>
    <phoneticPr fontId="11" type="noConversion"/>
  </si>
  <si>
    <t>경진종합전기</t>
    <phoneticPr fontId="11" type="noConversion"/>
  </si>
  <si>
    <t>새들</t>
    <phoneticPr fontId="11" type="noConversion"/>
  </si>
  <si>
    <t>스텐양새들(16MM)</t>
    <phoneticPr fontId="11" type="noConversion"/>
  </si>
  <si>
    <t>봉(100개)</t>
    <phoneticPr fontId="11" type="noConversion"/>
  </si>
  <si>
    <t>국내산</t>
    <phoneticPr fontId="11" type="noConversion"/>
  </si>
  <si>
    <t>SDS MAX 포인트 치츨(노미)</t>
    <phoneticPr fontId="11" type="noConversion"/>
  </si>
  <si>
    <t>50*400MM</t>
    <phoneticPr fontId="11" type="noConversion"/>
  </si>
  <si>
    <t>다국적</t>
    <phoneticPr fontId="11" type="noConversion"/>
  </si>
  <si>
    <t>SDS MAX 스페이드 치츨(다가네)</t>
    <phoneticPr fontId="11" type="noConversion"/>
  </si>
  <si>
    <t>18*300MM</t>
    <phoneticPr fontId="11" type="noConversion"/>
  </si>
  <si>
    <t>SDS MAX 플렛(다가네)</t>
    <phoneticPr fontId="11" type="noConversion"/>
  </si>
  <si>
    <t>25*300MM</t>
    <phoneticPr fontId="11" type="noConversion"/>
  </si>
  <si>
    <t>K2 SAFETY(방한화)</t>
    <phoneticPr fontId="11" type="noConversion"/>
  </si>
  <si>
    <t>K2 윈터맥스 고어텍스 방한화</t>
    <phoneticPr fontId="11" type="noConversion"/>
  </si>
  <si>
    <t>K2</t>
    <phoneticPr fontId="11" type="noConversion"/>
  </si>
  <si>
    <t>전문가용 변기 관통기</t>
    <phoneticPr fontId="11" type="noConversion"/>
  </si>
  <si>
    <t>스프링 관통기(스프링길이86CM)</t>
    <phoneticPr fontId="11" type="noConversion"/>
  </si>
  <si>
    <t>인터넷</t>
    <phoneticPr fontId="11" type="noConversion"/>
  </si>
  <si>
    <t>정밀십자드라이버 세트</t>
    <phoneticPr fontId="11" type="noConversion"/>
  </si>
  <si>
    <t>니퍼</t>
    <phoneticPr fontId="11" type="noConversion"/>
  </si>
  <si>
    <t>로보스터</t>
    <phoneticPr fontId="11" type="noConversion"/>
  </si>
  <si>
    <t>스위치</t>
    <phoneticPr fontId="11" type="noConversion"/>
  </si>
  <si>
    <t>단로1구</t>
    <phoneticPr fontId="11" type="noConversion"/>
  </si>
  <si>
    <t>위너스</t>
    <phoneticPr fontId="11" type="noConversion"/>
  </si>
  <si>
    <t>단로2구</t>
    <phoneticPr fontId="11" type="noConversion"/>
  </si>
  <si>
    <t>2개용 중2구</t>
    <phoneticPr fontId="11" type="noConversion"/>
  </si>
  <si>
    <t>콘센트</t>
    <phoneticPr fontId="11" type="noConversion"/>
  </si>
  <si>
    <t>매립, 2구</t>
    <phoneticPr fontId="11" type="noConversion"/>
  </si>
  <si>
    <t>맹커버</t>
    <phoneticPr fontId="11" type="noConversion"/>
  </si>
  <si>
    <t>1구</t>
    <phoneticPr fontId="11" type="noConversion"/>
  </si>
  <si>
    <t>2구</t>
    <phoneticPr fontId="11" type="noConversion"/>
  </si>
  <si>
    <t>헤이홈 스마트 조명스위치</t>
    <phoneticPr fontId="11" type="noConversion"/>
  </si>
  <si>
    <t>헤이홈</t>
    <phoneticPr fontId="11" type="noConversion"/>
  </si>
  <si>
    <t>무선청소기 세트</t>
    <phoneticPr fontId="11" type="noConversion"/>
  </si>
  <si>
    <t>GAS 18V-1</t>
    <phoneticPr fontId="11" type="noConversion"/>
  </si>
  <si>
    <t>보쉬</t>
    <phoneticPr fontId="11" type="noConversion"/>
  </si>
  <si>
    <t>노출 2구</t>
    <phoneticPr fontId="11" type="noConversion"/>
  </si>
  <si>
    <t>현대일렉트릭</t>
    <phoneticPr fontId="11" type="noConversion"/>
  </si>
  <si>
    <t>노출 3구</t>
    <phoneticPr fontId="11" type="noConversion"/>
  </si>
  <si>
    <t>무선 업소용 청소기</t>
    <phoneticPr fontId="11" type="noConversion"/>
  </si>
  <si>
    <t>20리터/무선/
추가배터리(6000mAH)포함</t>
    <phoneticPr fontId="11" type="noConversion"/>
  </si>
  <si>
    <t>신일</t>
    <phoneticPr fontId="11" type="noConversion"/>
  </si>
  <si>
    <t>전기 리드선</t>
    <phoneticPr fontId="11" type="noConversion"/>
  </si>
  <si>
    <t>접지 차단형/2.5SQ/3C/50M</t>
    <phoneticPr fontId="11" type="noConversion"/>
  </si>
  <si>
    <t>BESTO</t>
    <phoneticPr fontId="11" type="noConversion"/>
  </si>
  <si>
    <t>전기 코팅장갑</t>
    <phoneticPr fontId="11" type="noConversion"/>
  </si>
  <si>
    <t>슈퍼그립200/ 그레이/L</t>
    <phoneticPr fontId="11" type="noConversion"/>
  </si>
  <si>
    <t>HPT 멀티 클램프미터
 테스터기 검전기</t>
    <phoneticPr fontId="11" type="noConversion"/>
  </si>
  <si>
    <t xml:space="preserve"> HCM-101</t>
    <phoneticPr fontId="11" type="noConversion"/>
  </si>
  <si>
    <t>HPT</t>
    <phoneticPr fontId="11" type="noConversion"/>
  </si>
  <si>
    <t>전기테이프</t>
    <phoneticPr fontId="11" type="noConversion"/>
  </si>
  <si>
    <t>흑색/10개입</t>
    <phoneticPr fontId="11" type="noConversion"/>
  </si>
  <si>
    <t>스트리퍼</t>
    <phoneticPr fontId="11" type="noConversion"/>
  </si>
  <si>
    <t>MWS-KRH</t>
    <phoneticPr fontId="11" type="noConversion"/>
  </si>
  <si>
    <t>마벨</t>
    <phoneticPr fontId="11" type="noConversion"/>
  </si>
  <si>
    <t xml:space="preserve"> DWHT70796</t>
    <phoneticPr fontId="11" type="noConversion"/>
  </si>
  <si>
    <t>십자드라이버</t>
    <phoneticPr fontId="11" type="noConversion"/>
  </si>
  <si>
    <t>2*200</t>
    <phoneticPr fontId="11" type="noConversion"/>
  </si>
  <si>
    <t>아넥스</t>
    <phoneticPr fontId="11" type="noConversion"/>
  </si>
  <si>
    <t>일자드라이버</t>
    <phoneticPr fontId="11" type="noConversion"/>
  </si>
  <si>
    <t>6*200</t>
    <phoneticPr fontId="11" type="noConversion"/>
  </si>
  <si>
    <t>첼라 플라이어</t>
    <phoneticPr fontId="11" type="noConversion"/>
  </si>
  <si>
    <t>250mm</t>
    <phoneticPr fontId="11" type="noConversion"/>
  </si>
  <si>
    <t>로브스터</t>
    <phoneticPr fontId="11" type="noConversion"/>
  </si>
  <si>
    <t>롱노우즈</t>
    <phoneticPr fontId="11" type="noConversion"/>
  </si>
  <si>
    <t>150mm</t>
    <phoneticPr fontId="11" type="noConversion"/>
  </si>
  <si>
    <t>GAGL25-50</t>
    <phoneticPr fontId="11" type="noConversion"/>
  </si>
  <si>
    <t>타지마</t>
    <phoneticPr fontId="11" type="noConversion"/>
  </si>
  <si>
    <t>LC-650</t>
    <phoneticPr fontId="11" type="noConversion"/>
  </si>
  <si>
    <t>충전콤보세트</t>
    <phoneticPr fontId="11" type="noConversion"/>
  </si>
  <si>
    <t>AD414R 3G, AI414M2 3G</t>
    <phoneticPr fontId="11" type="noConversion"/>
  </si>
  <si>
    <t>아임삭</t>
    <phoneticPr fontId="11" type="noConversion"/>
  </si>
  <si>
    <t>흑색</t>
    <phoneticPr fontId="11" type="noConversion"/>
  </si>
  <si>
    <t>서통</t>
    <phoneticPr fontId="11" type="noConversion"/>
  </si>
  <si>
    <t>검전기</t>
    <phoneticPr fontId="11" type="noConversion"/>
  </si>
  <si>
    <t>3480-40</t>
    <phoneticPr fontId="11" type="noConversion"/>
  </si>
  <si>
    <t>태광</t>
    <phoneticPr fontId="11" type="noConversion"/>
  </si>
  <si>
    <t>DWST82929</t>
  </si>
  <si>
    <t>절연장갑</t>
  </si>
  <si>
    <t>기획상품/L</t>
    <phoneticPr fontId="11" type="noConversion"/>
  </si>
  <si>
    <t>개</t>
  </si>
  <si>
    <t>㈜효정글러브</t>
    <phoneticPr fontId="11" type="noConversion"/>
  </si>
  <si>
    <t>LED충전식작업등</t>
    <phoneticPr fontId="11" type="noConversion"/>
  </si>
  <si>
    <t xml:space="preserve">필립스 엑스페리온 3000시리즈 X30 Pillar </t>
    <phoneticPr fontId="11" type="noConversion"/>
  </si>
  <si>
    <t>필립스</t>
    <phoneticPr fontId="11" type="noConversion"/>
  </si>
  <si>
    <t>경량몽키</t>
    <phoneticPr fontId="11" type="noConversion"/>
  </si>
  <si>
    <t>LA32</t>
    <phoneticPr fontId="11" type="noConversion"/>
  </si>
  <si>
    <t>C.H.핸슨</t>
    <phoneticPr fontId="11" type="noConversion"/>
  </si>
  <si>
    <t>LA42</t>
    <phoneticPr fontId="11" type="noConversion"/>
  </si>
  <si>
    <t>LA52</t>
    <phoneticPr fontId="11" type="noConversion"/>
  </si>
  <si>
    <t>경량몽키스터비</t>
    <phoneticPr fontId="11" type="noConversion"/>
  </si>
  <si>
    <t>LS32</t>
    <phoneticPr fontId="11" type="noConversion"/>
  </si>
  <si>
    <t>LS42</t>
    <phoneticPr fontId="11" type="noConversion"/>
  </si>
  <si>
    <t>LS52</t>
    <phoneticPr fontId="11" type="noConversion"/>
  </si>
  <si>
    <t>파이프렌치</t>
    <phoneticPr fontId="11" type="noConversion"/>
  </si>
  <si>
    <t>AL250mm(10)</t>
    <phoneticPr fontId="11" type="noConversion"/>
  </si>
  <si>
    <t>히트</t>
    <phoneticPr fontId="11" type="noConversion"/>
  </si>
  <si>
    <t>AL450mm(18)</t>
    <phoneticPr fontId="11" type="noConversion"/>
  </si>
  <si>
    <t>육각볼렌치</t>
    <phoneticPr fontId="11" type="noConversion"/>
  </si>
  <si>
    <t>TLS-9M</t>
    <phoneticPr fontId="11" type="noConversion"/>
  </si>
  <si>
    <t>에이트</t>
    <phoneticPr fontId="11" type="noConversion"/>
  </si>
  <si>
    <t>사다리</t>
    <phoneticPr fontId="11" type="noConversion"/>
  </si>
  <si>
    <t>4단 A형</t>
    <phoneticPr fontId="11" type="noConversion"/>
  </si>
  <si>
    <t>라이콤</t>
    <phoneticPr fontId="11" type="noConversion"/>
  </si>
  <si>
    <t>3481-20 4164926</t>
    <phoneticPr fontId="11" type="noConversion"/>
  </si>
  <si>
    <t>전동 송풍기</t>
    <phoneticPr fontId="11" type="noConversion"/>
  </si>
  <si>
    <t>42V 낙엽 무선 제설 대형 대포 송풍기 블로워</t>
    <phoneticPr fontId="11" type="noConversion"/>
  </si>
  <si>
    <t>나리온</t>
    <phoneticPr fontId="11" type="noConversion"/>
  </si>
  <si>
    <t>전동 임팩</t>
    <phoneticPr fontId="11" type="noConversion"/>
  </si>
  <si>
    <t>DCF845P2T충전 임팩드라이버 5.0Ah 2개 세트 20V</t>
    <phoneticPr fontId="11" type="noConversion"/>
  </si>
  <si>
    <t>디올트</t>
    <phoneticPr fontId="11" type="noConversion"/>
  </si>
  <si>
    <t>드라이퍼</t>
    <phoneticPr fontId="11" type="noConversion"/>
  </si>
  <si>
    <t>220W, 6x 200mm</t>
    <phoneticPr fontId="11" type="noConversion"/>
  </si>
  <si>
    <t>뺀지</t>
    <phoneticPr fontId="11" type="noConversion"/>
  </si>
  <si>
    <t>5구 개별 멀티탭 5M</t>
    <phoneticPr fontId="11" type="noConversion"/>
  </si>
  <si>
    <t>4구 개별 멀티탭 5M</t>
    <phoneticPr fontId="11" type="noConversion"/>
  </si>
  <si>
    <t>토션비트</t>
    <phoneticPr fontId="11" type="noConversion"/>
  </si>
  <si>
    <t>110mm</t>
    <phoneticPr fontId="11" type="noConversion"/>
  </si>
  <si>
    <t>사무관리비</t>
    <phoneticPr fontId="11" type="noConversion"/>
  </si>
  <si>
    <t>앰프 무선 블루투스 스피커</t>
    <phoneticPr fontId="11" type="noConversion"/>
  </si>
  <si>
    <t>개</t>
    <phoneticPr fontId="11" type="noConversion"/>
  </si>
  <si>
    <t>COMS</t>
    <phoneticPr fontId="11" type="noConversion"/>
  </si>
  <si>
    <t>KY500</t>
    <phoneticPr fontId="11" type="noConversion"/>
  </si>
  <si>
    <t>건습식 업소용 청소기</t>
    <phoneticPr fontId="11" type="noConversion"/>
  </si>
  <si>
    <t>CS-150SW 50L</t>
    <phoneticPr fontId="11" type="noConversion"/>
  </si>
  <si>
    <t>시에스테크</t>
    <phoneticPr fontId="11" type="noConversion"/>
  </si>
  <si>
    <t>6인치, 20W(국내산)</t>
    <phoneticPr fontId="11" type="noConversion"/>
  </si>
  <si>
    <t xml:space="preserve">LED 다운라이트(6인치) </t>
    <phoneticPr fontId="11" type="noConversion"/>
  </si>
  <si>
    <t>장수램프</t>
    <phoneticPr fontId="11" type="noConversion"/>
  </si>
  <si>
    <t>리젠시리즈 대기전력 
자동차단 콘센트</t>
    <phoneticPr fontId="11" type="noConversion"/>
  </si>
  <si>
    <t>사무관리비</t>
    <phoneticPr fontId="11" type="noConversion"/>
  </si>
  <si>
    <t>건전지</t>
    <phoneticPr fontId="11" type="noConversion"/>
  </si>
  <si>
    <t>AA, 40개</t>
    <phoneticPr fontId="11" type="noConversion"/>
  </si>
  <si>
    <t>박스</t>
    <phoneticPr fontId="11" type="noConversion"/>
  </si>
  <si>
    <t>AAA, 40개</t>
    <phoneticPr fontId="11" type="noConversion"/>
  </si>
  <si>
    <t>펜홀 단자</t>
    <phoneticPr fontId="11" type="noConversion"/>
  </si>
  <si>
    <t>1200 PCS</t>
    <phoneticPr fontId="11" type="noConversion"/>
  </si>
  <si>
    <t>신차몰</t>
    <phoneticPr fontId="11" type="noConversion"/>
  </si>
  <si>
    <t>레이저레벨기</t>
    <phoneticPr fontId="11" type="noConversion"/>
  </si>
  <si>
    <t>4D</t>
    <phoneticPr fontId="11" type="noConversion"/>
  </si>
  <si>
    <t>나리네이션</t>
    <phoneticPr fontId="11" type="noConversion"/>
  </si>
  <si>
    <t>5. 전공 실자 일자 드라이버 100mm</t>
    <phoneticPr fontId="11" type="noConversion"/>
  </si>
  <si>
    <t>MITO</t>
    <phoneticPr fontId="11" type="noConversion"/>
  </si>
  <si>
    <t>일자전동드라이버</t>
    <phoneticPr fontId="11" type="noConversion"/>
  </si>
  <si>
    <t>A1 220USB 5K</t>
    <phoneticPr fontId="11" type="noConversion"/>
  </si>
  <si>
    <t>염리·성미산체육관</t>
    <phoneticPr fontId="11" type="noConversion"/>
  </si>
  <si>
    <t>표준형 라벨테이프 
카트리지</t>
    <phoneticPr fontId="11" type="noConversion"/>
  </si>
  <si>
    <t>슈퍼그립200 M</t>
    <phoneticPr fontId="11" type="noConversion"/>
  </si>
  <si>
    <t>4구 / 3M / 개별</t>
    <phoneticPr fontId="11" type="noConversion"/>
  </si>
  <si>
    <t>4구 개별 멀티탭 3M</t>
    <phoneticPr fontId="11" type="noConversion"/>
  </si>
  <si>
    <t>현대일렉트릭</t>
    <phoneticPr fontId="11" type="noConversion"/>
  </si>
  <si>
    <t>개</t>
    <phoneticPr fontId="11" type="noConversion"/>
  </si>
  <si>
    <t>시장조사</t>
    <phoneticPr fontId="11" type="noConversion"/>
  </si>
  <si>
    <t>사무관리비</t>
    <phoneticPr fontId="11" type="noConversion"/>
  </si>
  <si>
    <t>가격산출기초조사서(염리생활·성미산체육관)</t>
    <phoneticPr fontId="12" type="noConversion"/>
  </si>
  <si>
    <t>K2 윈터맥스 고어텍스 방한화
(270, 2개 / 260, 1개)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</si>
</sst>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mm&quot;월&quot;\ d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돋움"/>
      <family val="3"/>
      <charset val="129"/>
    </font>
    <font>
      <b/>
      <sz val="20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u/>
      <sz val="11"/>
      <color indexed="1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10"/>
      <color indexed="12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indexed="42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</cellStyleXfs>
  <cellXfs count="40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center" vertical="center"/>
    </xf>
    <xf numFmtId="176" fontId="1" fillId="0" borderId="0" xfId="1" applyNumberFormat="1">
      <alignment vertical="center"/>
    </xf>
    <xf numFmtId="0" fontId="1" fillId="0" borderId="0" xfId="1" quotePrefix="1">
      <alignment vertical="center"/>
    </xf>
    <xf numFmtId="0" fontId="0" fillId="4" borderId="0" xfId="0" applyFill="1">
      <alignment vertical="center"/>
    </xf>
    <xf numFmtId="0" fontId="4" fillId="0" borderId="0" xfId="5" applyAlignment="1" applyProtection="1">
      <alignment vertical="center"/>
    </xf>
    <xf numFmtId="0" fontId="14" fillId="0" borderId="38" xfId="1" applyFont="1" applyBorder="1" applyAlignment="1">
      <alignment horizontal="center" vertical="center"/>
    </xf>
    <xf numFmtId="0" fontId="1" fillId="0" borderId="40" xfId="1" applyFont="1" applyBorder="1" applyAlignment="1">
      <alignment horizontal="center" vertical="center"/>
    </xf>
    <xf numFmtId="41" fontId="1" fillId="0" borderId="40" xfId="1" applyNumberFormat="1" applyFont="1" applyBorder="1">
      <alignment vertical="center"/>
    </xf>
    <xf numFmtId="41" fontId="1" fillId="0" borderId="41" xfId="1" applyNumberFormat="1" applyFont="1" applyBorder="1">
      <alignment vertical="center"/>
    </xf>
    <xf numFmtId="0" fontId="6" fillId="6" borderId="44" xfId="1" applyFont="1" applyFill="1" applyBorder="1" applyAlignment="1">
      <alignment horizontal="center" vertical="center"/>
    </xf>
    <xf numFmtId="0" fontId="6" fillId="6" borderId="45" xfId="1" applyFont="1" applyFill="1" applyBorder="1">
      <alignment vertical="center"/>
    </xf>
    <xf numFmtId="41" fontId="6" fillId="6" borderId="45" xfId="1" applyNumberFormat="1" applyFont="1" applyFill="1" applyBorder="1">
      <alignment vertical="center"/>
    </xf>
    <xf numFmtId="0" fontId="2" fillId="0" borderId="49" xfId="1" applyFont="1" applyFill="1" applyBorder="1" applyAlignment="1">
      <alignment horizontal="center" vertical="center"/>
    </xf>
    <xf numFmtId="176" fontId="6" fillId="6" borderId="45" xfId="1" applyNumberFormat="1" applyFont="1" applyFill="1" applyBorder="1">
      <alignment vertical="center"/>
    </xf>
    <xf numFmtId="0" fontId="6" fillId="6" borderId="48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41" xfId="1" applyFont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shrinkToFit="1"/>
    </xf>
    <xf numFmtId="0" fontId="2" fillId="2" borderId="9" xfId="1" applyNumberFormat="1" applyFont="1" applyFill="1" applyBorder="1" applyAlignment="1">
      <alignment horizontal="center" vertical="center"/>
    </xf>
    <xf numFmtId="0" fontId="13" fillId="0" borderId="12" xfId="4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61" xfId="1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0" fontId="2" fillId="3" borderId="21" xfId="1" applyFont="1" applyFill="1" applyBorder="1" applyAlignment="1">
      <alignment horizontal="center" vertical="center"/>
    </xf>
    <xf numFmtId="178" fontId="5" fillId="3" borderId="21" xfId="1" applyNumberFormat="1" applyFont="1" applyFill="1" applyBorder="1" applyAlignment="1">
      <alignment horizontal="center" vertical="center" wrapText="1"/>
    </xf>
    <xf numFmtId="0" fontId="1" fillId="5" borderId="36" xfId="1" applyFill="1" applyBorder="1">
      <alignment vertical="center"/>
    </xf>
    <xf numFmtId="0" fontId="2" fillId="3" borderId="38" xfId="1" applyFont="1" applyFill="1" applyBorder="1" applyAlignment="1">
      <alignment horizontal="center" vertical="center"/>
    </xf>
    <xf numFmtId="0" fontId="1" fillId="5" borderId="39" xfId="1" applyFill="1" applyBorder="1">
      <alignment vertical="center"/>
    </xf>
    <xf numFmtId="178" fontId="5" fillId="3" borderId="38" xfId="1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 wrapText="1"/>
    </xf>
    <xf numFmtId="0" fontId="4" fillId="4" borderId="18" xfId="5" applyFill="1" applyBorder="1" applyAlignment="1" applyProtection="1">
      <alignment horizontal="center" vertical="center"/>
    </xf>
    <xf numFmtId="176" fontId="13" fillId="4" borderId="9" xfId="4" applyNumberFormat="1" applyFont="1" applyFill="1" applyBorder="1" applyAlignment="1">
      <alignment horizontal="right" vertical="center" wrapText="1"/>
    </xf>
    <xf numFmtId="0" fontId="13" fillId="4" borderId="9" xfId="4" applyFont="1" applyFill="1" applyBorder="1" applyAlignment="1">
      <alignment horizontal="center" vertical="center" wrapText="1"/>
    </xf>
    <xf numFmtId="0" fontId="2" fillId="4" borderId="30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3" fontId="2" fillId="4" borderId="7" xfId="1" applyNumberFormat="1" applyFont="1" applyFill="1" applyBorder="1" applyAlignment="1">
      <alignment horizontal="right" vertical="center"/>
    </xf>
    <xf numFmtId="3" fontId="2" fillId="4" borderId="7" xfId="1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horizontal="center" vertical="center"/>
    </xf>
    <xf numFmtId="0" fontId="4" fillId="4" borderId="64" xfId="5" applyFill="1" applyBorder="1" applyAlignment="1" applyProtection="1">
      <alignment horizontal="center" vertical="center"/>
    </xf>
    <xf numFmtId="0" fontId="4" fillId="0" borderId="9" xfId="5" applyBorder="1" applyAlignment="1" applyProtection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9" xfId="5" applyFont="1" applyBorder="1" applyAlignment="1" applyProtection="1">
      <alignment horizontal="center" vertical="center"/>
    </xf>
    <xf numFmtId="0" fontId="6" fillId="3" borderId="26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13" fillId="0" borderId="9" xfId="4" applyNumberFormat="1" applyFont="1" applyFill="1" applyBorder="1" applyAlignment="1">
      <alignment horizontal="right" vertical="center" wrapText="1"/>
    </xf>
    <xf numFmtId="41" fontId="13" fillId="0" borderId="9" xfId="2" applyFont="1" applyFill="1" applyBorder="1" applyAlignment="1">
      <alignment horizontal="right" vertical="center" wrapText="1"/>
    </xf>
    <xf numFmtId="0" fontId="2" fillId="0" borderId="6" xfId="1" applyNumberFormat="1" applyFont="1" applyFill="1" applyBorder="1" applyAlignment="1">
      <alignment horizontal="center" vertical="center" shrinkToFit="1"/>
    </xf>
    <xf numFmtId="177" fontId="2" fillId="0" borderId="6" xfId="1" applyNumberFormat="1" applyFont="1" applyFill="1" applyBorder="1" applyAlignment="1">
      <alignment horizontal="center" vertical="center" shrinkToFit="1"/>
    </xf>
    <xf numFmtId="176" fontId="13" fillId="0" borderId="6" xfId="4" applyNumberFormat="1" applyFont="1" applyFill="1" applyBorder="1" applyAlignment="1">
      <alignment horizontal="right" vertical="center" wrapText="1"/>
    </xf>
    <xf numFmtId="0" fontId="13" fillId="0" borderId="6" xfId="4" applyFont="1" applyFill="1" applyBorder="1" applyAlignment="1">
      <alignment horizontal="center" vertical="center" wrapText="1"/>
    </xf>
    <xf numFmtId="0" fontId="2" fillId="0" borderId="9" xfId="1" applyNumberFormat="1" applyFont="1" applyFill="1" applyBorder="1" applyAlignment="1">
      <alignment horizontal="center" vertical="center" shrinkToFit="1"/>
    </xf>
    <xf numFmtId="0" fontId="4" fillId="0" borderId="0" xfId="5" applyFill="1" applyBorder="1" applyAlignment="1" applyProtection="1">
      <alignment horizontal="center" vertical="center"/>
    </xf>
    <xf numFmtId="0" fontId="4" fillId="0" borderId="0" xfId="5" applyAlignment="1" applyProtection="1">
      <alignment horizontal="center" vertical="center"/>
    </xf>
    <xf numFmtId="0" fontId="9" fillId="0" borderId="8" xfId="4" applyFont="1" applyBorder="1" applyAlignment="1">
      <alignment horizontal="center" vertical="center" wrapText="1"/>
    </xf>
    <xf numFmtId="177" fontId="7" fillId="4" borderId="9" xfId="1" applyNumberFormat="1" applyFont="1" applyFill="1" applyBorder="1" applyAlignment="1">
      <alignment horizontal="center" vertical="center" shrinkToFit="1"/>
    </xf>
    <xf numFmtId="176" fontId="5" fillId="3" borderId="21" xfId="1" applyNumberFormat="1" applyFont="1" applyFill="1" applyBorder="1" applyAlignment="1">
      <alignment horizontal="right" vertical="center"/>
    </xf>
    <xf numFmtId="0" fontId="6" fillId="3" borderId="22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176" fontId="5" fillId="3" borderId="38" xfId="1" applyNumberFormat="1" applyFont="1" applyFill="1" applyBorder="1" applyAlignment="1">
      <alignment horizontal="right" vertical="center"/>
    </xf>
    <xf numFmtId="0" fontId="6" fillId="3" borderId="59" xfId="1" applyFont="1" applyFill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 shrinkToFit="1"/>
    </xf>
    <xf numFmtId="0" fontId="6" fillId="3" borderId="20" xfId="1" applyFont="1" applyFill="1" applyBorder="1" applyAlignment="1">
      <alignment horizontal="center" vertical="center"/>
    </xf>
    <xf numFmtId="0" fontId="1" fillId="5" borderId="24" xfId="1" applyFill="1" applyBorder="1">
      <alignment vertical="center"/>
    </xf>
    <xf numFmtId="0" fontId="2" fillId="3" borderId="25" xfId="1" applyFont="1" applyFill="1" applyBorder="1" applyAlignment="1">
      <alignment horizontal="center" vertical="center"/>
    </xf>
    <xf numFmtId="176" fontId="5" fillId="3" borderId="25" xfId="1" applyNumberFormat="1" applyFont="1" applyFill="1" applyBorder="1" applyAlignment="1">
      <alignment horizontal="right" vertical="center"/>
    </xf>
    <xf numFmtId="0" fontId="10" fillId="3" borderId="25" xfId="4" applyFont="1" applyFill="1" applyBorder="1" applyAlignment="1">
      <alignment horizontal="right" vertical="center"/>
    </xf>
    <xf numFmtId="0" fontId="10" fillId="3" borderId="25" xfId="4" applyFont="1" applyFill="1" applyBorder="1" applyAlignment="1">
      <alignment horizontal="center" vertical="center"/>
    </xf>
    <xf numFmtId="176" fontId="5" fillId="3" borderId="10" xfId="1" applyNumberFormat="1" applyFont="1" applyFill="1" applyBorder="1" applyAlignment="1">
      <alignment horizontal="right" vertical="center"/>
    </xf>
    <xf numFmtId="0" fontId="1" fillId="5" borderId="27" xfId="1" applyFill="1" applyBorder="1">
      <alignment vertical="center"/>
    </xf>
    <xf numFmtId="0" fontId="2" fillId="3" borderId="28" xfId="1" applyFont="1" applyFill="1" applyBorder="1" applyAlignment="1">
      <alignment horizontal="center" vertical="center"/>
    </xf>
    <xf numFmtId="176" fontId="5" fillId="3" borderId="28" xfId="1" applyNumberFormat="1" applyFont="1" applyFill="1" applyBorder="1" applyAlignment="1">
      <alignment horizontal="right" vertical="center"/>
    </xf>
    <xf numFmtId="0" fontId="10" fillId="3" borderId="28" xfId="4" applyFont="1" applyFill="1" applyBorder="1" applyAlignment="1">
      <alignment horizontal="right" vertical="center"/>
    </xf>
    <xf numFmtId="0" fontId="10" fillId="3" borderId="28" xfId="4" applyFont="1" applyFill="1" applyBorder="1" applyAlignment="1">
      <alignment horizontal="center" vertical="center"/>
    </xf>
    <xf numFmtId="0" fontId="2" fillId="3" borderId="57" xfId="1" applyFont="1" applyFill="1" applyBorder="1" applyAlignment="1">
      <alignment horizontal="center" vertical="center"/>
    </xf>
    <xf numFmtId="0" fontId="2" fillId="3" borderId="58" xfId="1" applyFont="1" applyFill="1" applyBorder="1" applyAlignment="1">
      <alignment horizontal="center" vertical="center"/>
    </xf>
    <xf numFmtId="0" fontId="2" fillId="0" borderId="3" xfId="5" applyFont="1" applyFill="1" applyBorder="1" applyAlignment="1" applyProtection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177" fontId="2" fillId="0" borderId="9" xfId="1" applyNumberFormat="1" applyFont="1" applyFill="1" applyBorder="1" applyAlignment="1">
      <alignment horizontal="center" vertical="center" shrinkToFit="1"/>
    </xf>
    <xf numFmtId="177" fontId="2" fillId="0" borderId="9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/>
    </xf>
    <xf numFmtId="176" fontId="5" fillId="3" borderId="15" xfId="1" applyNumberFormat="1" applyFont="1" applyFill="1" applyBorder="1" applyAlignment="1">
      <alignment horizontal="right" vertical="center"/>
    </xf>
    <xf numFmtId="0" fontId="5" fillId="3" borderId="15" xfId="1" applyFont="1" applyFill="1" applyBorder="1" applyAlignment="1">
      <alignment horizontal="right" vertical="center"/>
    </xf>
    <xf numFmtId="0" fontId="5" fillId="3" borderId="15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0" fontId="6" fillId="3" borderId="51" xfId="1" applyFont="1" applyFill="1" applyBorder="1" applyAlignment="1">
      <alignment horizontal="center" vertical="center"/>
    </xf>
    <xf numFmtId="0" fontId="4" fillId="3" borderId="53" xfId="5" applyFill="1" applyBorder="1" applyAlignment="1" applyProtection="1">
      <alignment horizontal="center" vertical="center"/>
    </xf>
    <xf numFmtId="0" fontId="1" fillId="5" borderId="14" xfId="1" applyFill="1" applyBorder="1">
      <alignment vertical="center"/>
    </xf>
    <xf numFmtId="0" fontId="6" fillId="5" borderId="20" xfId="1" applyFont="1" applyFill="1" applyBorder="1" applyAlignment="1">
      <alignment horizontal="center" vertical="center"/>
    </xf>
    <xf numFmtId="0" fontId="10" fillId="3" borderId="10" xfId="4" applyFont="1" applyFill="1" applyBorder="1" applyAlignment="1">
      <alignment horizontal="center" vertical="center"/>
    </xf>
    <xf numFmtId="0" fontId="10" fillId="3" borderId="10" xfId="4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2" fillId="3" borderId="10" xfId="1" applyFont="1" applyFill="1" applyBorder="1" applyAlignment="1">
      <alignment horizontal="center" vertical="center"/>
    </xf>
    <xf numFmtId="0" fontId="1" fillId="5" borderId="13" xfId="1" applyFill="1" applyBorder="1">
      <alignment vertical="center"/>
    </xf>
    <xf numFmtId="0" fontId="13" fillId="0" borderId="9" xfId="4" applyFont="1" applyBorder="1" applyAlignment="1">
      <alignment horizontal="center" vertical="center" wrapText="1"/>
    </xf>
    <xf numFmtId="176" fontId="13" fillId="0" borderId="9" xfId="4" applyNumberFormat="1" applyFont="1" applyBorder="1" applyAlignment="1">
      <alignment horizontal="right" vertical="center" wrapText="1"/>
    </xf>
    <xf numFmtId="0" fontId="13" fillId="0" borderId="9" xfId="1" applyFont="1" applyBorder="1" applyAlignment="1">
      <alignment horizontal="center" vertical="center" wrapText="1"/>
    </xf>
    <xf numFmtId="0" fontId="6" fillId="3" borderId="33" xfId="1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4" fillId="0" borderId="18" xfId="5" applyBorder="1" applyAlignment="1" applyProtection="1">
      <alignment horizontal="center" vertical="center"/>
    </xf>
    <xf numFmtId="0" fontId="6" fillId="3" borderId="55" xfId="1" applyFont="1" applyFill="1" applyBorder="1" applyAlignment="1">
      <alignment horizontal="center" vertical="center"/>
    </xf>
    <xf numFmtId="0" fontId="2" fillId="3" borderId="56" xfId="1" applyFont="1" applyFill="1" applyBorder="1" applyAlignment="1">
      <alignment horizontal="center" vertical="center"/>
    </xf>
    <xf numFmtId="0" fontId="2" fillId="0" borderId="3" xfId="5" applyFont="1" applyBorder="1" applyAlignment="1" applyProtection="1">
      <alignment horizontal="center" vertical="center"/>
    </xf>
    <xf numFmtId="41" fontId="13" fillId="0" borderId="9" xfId="2" applyFont="1" applyBorder="1" applyAlignment="1">
      <alignment horizontal="right" vertical="center" wrapText="1"/>
    </xf>
    <xf numFmtId="0" fontId="13" fillId="0" borderId="8" xfId="4" applyFont="1" applyBorder="1" applyAlignment="1">
      <alignment horizontal="center" vertical="center" wrapText="1"/>
    </xf>
    <xf numFmtId="177" fontId="2" fillId="4" borderId="9" xfId="1" applyNumberFormat="1" applyFont="1" applyFill="1" applyBorder="1" applyAlignment="1">
      <alignment horizontal="center" vertical="center" shrinkToFit="1"/>
    </xf>
    <xf numFmtId="0" fontId="13" fillId="0" borderId="9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13" fillId="0" borderId="9" xfId="4" applyFont="1" applyFill="1" applyBorder="1" applyAlignment="1">
      <alignment horizontal="center" vertical="center" wrapText="1"/>
    </xf>
    <xf numFmtId="0" fontId="2" fillId="0" borderId="65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 wrapText="1" shrinkToFit="1"/>
    </xf>
    <xf numFmtId="177" fontId="2" fillId="0" borderId="28" xfId="1" applyNumberFormat="1" applyFont="1" applyFill="1" applyBorder="1" applyAlignment="1">
      <alignment horizontal="center" vertical="center" shrinkToFit="1"/>
    </xf>
    <xf numFmtId="177" fontId="2" fillId="0" borderId="12" xfId="1" applyNumberFormat="1" applyFont="1" applyFill="1" applyBorder="1" applyAlignment="1">
      <alignment horizontal="center" vertical="center" shrinkToFit="1"/>
    </xf>
    <xf numFmtId="0" fontId="13" fillId="0" borderId="18" xfId="1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 wrapText="1"/>
    </xf>
    <xf numFmtId="177" fontId="2" fillId="0" borderId="69" xfId="1" applyNumberFormat="1" applyFont="1" applyFill="1" applyBorder="1" applyAlignment="1">
      <alignment horizontal="center" vertical="center" shrinkToFit="1"/>
    </xf>
    <xf numFmtId="177" fontId="2" fillId="0" borderId="54" xfId="1" applyNumberFormat="1" applyFont="1" applyFill="1" applyBorder="1" applyAlignment="1">
      <alignment horizontal="center" vertical="center" shrinkToFit="1"/>
    </xf>
    <xf numFmtId="0" fontId="4" fillId="0" borderId="18" xfId="5" applyFill="1" applyBorder="1" applyAlignment="1" applyProtection="1">
      <alignment horizontal="center" vertical="center"/>
    </xf>
    <xf numFmtId="37" fontId="4" fillId="0" borderId="42" xfId="5" applyNumberFormat="1" applyBorder="1" applyAlignment="1" applyProtection="1">
      <alignment horizontal="center" vertical="center"/>
    </xf>
    <xf numFmtId="37" fontId="4" fillId="0" borderId="43" xfId="5" applyNumberFormat="1" applyBorder="1" applyAlignment="1" applyProtection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center" vertical="center"/>
    </xf>
    <xf numFmtId="0" fontId="2" fillId="0" borderId="70" xfId="1" applyFont="1" applyFill="1" applyBorder="1" applyAlignment="1">
      <alignment horizontal="center" vertical="center"/>
    </xf>
    <xf numFmtId="0" fontId="17" fillId="3" borderId="10" xfId="4" applyFont="1" applyFill="1" applyBorder="1" applyAlignment="1">
      <alignment horizontal="center" vertical="center"/>
    </xf>
    <xf numFmtId="0" fontId="17" fillId="3" borderId="10" xfId="4" applyFont="1" applyFill="1" applyBorder="1" applyAlignment="1">
      <alignment horizontal="right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56" xfId="1" applyFont="1" applyFill="1" applyBorder="1" applyAlignment="1">
      <alignment horizontal="center" vertical="center"/>
    </xf>
    <xf numFmtId="0" fontId="6" fillId="5" borderId="13" xfId="1" applyFont="1" applyFill="1" applyBorder="1">
      <alignment vertical="center"/>
    </xf>
    <xf numFmtId="0" fontId="5" fillId="3" borderId="53" xfId="1" applyFont="1" applyFill="1" applyBorder="1" applyAlignment="1">
      <alignment horizontal="center" vertical="center"/>
    </xf>
    <xf numFmtId="0" fontId="18" fillId="3" borderId="14" xfId="5" applyFont="1" applyFill="1" applyBorder="1" applyAlignment="1" applyProtection="1">
      <alignment horizontal="center" vertical="center"/>
    </xf>
    <xf numFmtId="0" fontId="17" fillId="3" borderId="28" xfId="4" applyFont="1" applyFill="1" applyBorder="1" applyAlignment="1">
      <alignment horizontal="center" vertical="center"/>
    </xf>
    <xf numFmtId="0" fontId="17" fillId="3" borderId="28" xfId="4" applyFont="1" applyFill="1" applyBorder="1" applyAlignment="1">
      <alignment horizontal="right" vertical="center"/>
    </xf>
    <xf numFmtId="0" fontId="5" fillId="3" borderId="28" xfId="1" applyFont="1" applyFill="1" applyBorder="1" applyAlignment="1">
      <alignment horizontal="center" vertical="center"/>
    </xf>
    <xf numFmtId="0" fontId="5" fillId="3" borderId="57" xfId="1" applyFont="1" applyFill="1" applyBorder="1" applyAlignment="1">
      <alignment horizontal="center" vertical="center"/>
    </xf>
    <xf numFmtId="0" fontId="6" fillId="5" borderId="27" xfId="1" applyFont="1" applyFill="1" applyBorder="1">
      <alignment vertical="center"/>
    </xf>
    <xf numFmtId="0" fontId="17" fillId="3" borderId="25" xfId="4" applyFont="1" applyFill="1" applyBorder="1" applyAlignment="1">
      <alignment horizontal="center" vertical="center"/>
    </xf>
    <xf numFmtId="0" fontId="17" fillId="3" borderId="25" xfId="4" applyFont="1" applyFill="1" applyBorder="1" applyAlignment="1">
      <alignment horizontal="right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58" xfId="1" applyFont="1" applyFill="1" applyBorder="1" applyAlignment="1">
      <alignment horizontal="center" vertical="center"/>
    </xf>
    <xf numFmtId="0" fontId="6" fillId="5" borderId="24" xfId="1" applyFont="1" applyFill="1" applyBorder="1">
      <alignment vertical="center"/>
    </xf>
    <xf numFmtId="0" fontId="17" fillId="3" borderId="21" xfId="4" applyFont="1" applyFill="1" applyBorder="1" applyAlignment="1">
      <alignment horizontal="center" vertical="center"/>
    </xf>
    <xf numFmtId="0" fontId="17" fillId="3" borderId="21" xfId="4" applyFont="1" applyFill="1" applyBorder="1" applyAlignment="1">
      <alignment horizontal="right" vertical="center"/>
    </xf>
    <xf numFmtId="0" fontId="17" fillId="3" borderId="38" xfId="4" applyFont="1" applyFill="1" applyBorder="1" applyAlignment="1">
      <alignment horizontal="center" vertical="center"/>
    </xf>
    <xf numFmtId="0" fontId="17" fillId="3" borderId="38" xfId="4" applyFont="1" applyFill="1" applyBorder="1" applyAlignment="1">
      <alignment horizontal="right" vertical="center"/>
    </xf>
    <xf numFmtId="0" fontId="9" fillId="0" borderId="8" xfId="4" applyFont="1" applyFill="1" applyBorder="1" applyAlignment="1">
      <alignment horizontal="center" vertical="center"/>
    </xf>
    <xf numFmtId="0" fontId="9" fillId="0" borderId="5" xfId="4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54" xfId="1" applyFill="1" applyBorder="1" applyAlignment="1">
      <alignment horizontal="center" vertical="center"/>
    </xf>
    <xf numFmtId="0" fontId="1" fillId="0" borderId="52" xfId="1" applyFill="1" applyBorder="1" applyAlignment="1">
      <alignment horizontal="center" vertical="center"/>
    </xf>
    <xf numFmtId="0" fontId="1" fillId="0" borderId="64" xfId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66" xfId="5" applyBorder="1" applyAlignment="1" applyProtection="1">
      <alignment horizontal="center" vertical="center"/>
    </xf>
    <xf numFmtId="0" fontId="13" fillId="0" borderId="65" xfId="4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13" fillId="0" borderId="9" xfId="4" applyFont="1" applyBorder="1" applyAlignment="1">
      <alignment horizontal="center" vertical="center" wrapText="1"/>
    </xf>
    <xf numFmtId="0" fontId="2" fillId="4" borderId="78" xfId="1" applyNumberFormat="1" applyFont="1" applyFill="1" applyBorder="1" applyAlignment="1">
      <alignment horizontal="center" vertical="center" wrapText="1" shrinkToFit="1"/>
    </xf>
    <xf numFmtId="177" fontId="2" fillId="4" borderId="65" xfId="1" applyNumberFormat="1" applyFont="1" applyFill="1" applyBorder="1" applyAlignment="1">
      <alignment horizontal="center" vertical="center" shrinkToFit="1"/>
    </xf>
    <xf numFmtId="176" fontId="13" fillId="0" borderId="65" xfId="4" applyNumberFormat="1" applyFont="1" applyBorder="1" applyAlignment="1">
      <alignment horizontal="right" vertical="center" wrapText="1"/>
    </xf>
    <xf numFmtId="0" fontId="13" fillId="0" borderId="25" xfId="4" applyFont="1" applyBorder="1" applyAlignment="1">
      <alignment horizontal="center" vertical="center" wrapText="1"/>
    </xf>
    <xf numFmtId="0" fontId="4" fillId="0" borderId="58" xfId="5" applyFill="1" applyBorder="1" applyAlignment="1" applyProtection="1">
      <alignment horizontal="center" vertical="center"/>
    </xf>
    <xf numFmtId="177" fontId="13" fillId="0" borderId="9" xfId="2" applyNumberFormat="1" applyFont="1" applyFill="1" applyBorder="1" applyAlignment="1">
      <alignment horizontal="center" vertical="center" wrapText="1"/>
    </xf>
    <xf numFmtId="177" fontId="13" fillId="0" borderId="9" xfId="4" applyNumberFormat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/>
    </xf>
    <xf numFmtId="177" fontId="13" fillId="0" borderId="9" xfId="4" applyNumberFormat="1" applyFont="1" applyBorder="1" applyAlignment="1">
      <alignment horizontal="center" vertical="center" wrapText="1"/>
    </xf>
    <xf numFmtId="0" fontId="4" fillId="0" borderId="79" xfId="5" applyBorder="1" applyAlignment="1" applyProtection="1">
      <alignment horizontal="center" vertical="center"/>
    </xf>
    <xf numFmtId="0" fontId="13" fillId="0" borderId="6" xfId="1" applyFont="1" applyFill="1" applyBorder="1" applyAlignment="1">
      <alignment horizontal="center" vertical="center" wrapText="1"/>
    </xf>
    <xf numFmtId="41" fontId="13" fillId="0" borderId="6" xfId="2" applyFont="1" applyFill="1" applyBorder="1" applyAlignment="1">
      <alignment horizontal="right" vertical="center" wrapText="1"/>
    </xf>
    <xf numFmtId="0" fontId="13" fillId="0" borderId="12" xfId="4" applyFont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13" fillId="0" borderId="9" xfId="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5" fillId="3" borderId="28" xfId="1" applyNumberFormat="1" applyFont="1" applyFill="1" applyBorder="1" applyAlignment="1">
      <alignment horizontal="center" vertical="center"/>
    </xf>
    <xf numFmtId="0" fontId="6" fillId="5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176" fontId="5" fillId="3" borderId="10" xfId="1" applyNumberFormat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center" vertical="center"/>
    </xf>
    <xf numFmtId="176" fontId="5" fillId="3" borderId="25" xfId="1" applyNumberFormat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center" vertical="center"/>
    </xf>
    <xf numFmtId="176" fontId="13" fillId="0" borderId="12" xfId="4" applyNumberFormat="1" applyFont="1" applyBorder="1" applyAlignment="1">
      <alignment horizontal="right" vertical="center" wrapText="1"/>
    </xf>
    <xf numFmtId="0" fontId="2" fillId="2" borderId="12" xfId="1" applyNumberFormat="1" applyFont="1" applyFill="1" applyBorder="1" applyAlignment="1">
      <alignment horizontal="center" vertical="center"/>
    </xf>
    <xf numFmtId="0" fontId="2" fillId="0" borderId="19" xfId="5" applyFont="1" applyBorder="1" applyAlignment="1" applyProtection="1">
      <alignment horizontal="center" vertical="center"/>
    </xf>
    <xf numFmtId="0" fontId="17" fillId="3" borderId="72" xfId="4" applyFont="1" applyFill="1" applyBorder="1" applyAlignment="1">
      <alignment horizontal="center" vertical="center"/>
    </xf>
    <xf numFmtId="0" fontId="17" fillId="3" borderId="73" xfId="4" applyFont="1" applyFill="1" applyBorder="1" applyAlignment="1">
      <alignment horizontal="center" vertical="center"/>
    </xf>
    <xf numFmtId="0" fontId="13" fillId="0" borderId="12" xfId="4" applyFont="1" applyBorder="1" applyAlignment="1">
      <alignment horizontal="center" vertical="center" wrapText="1"/>
    </xf>
    <xf numFmtId="0" fontId="13" fillId="0" borderId="65" xfId="4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13" fillId="0" borderId="9" xfId="4" applyFont="1" applyBorder="1" applyAlignment="1">
      <alignment horizontal="center" vertical="center" wrapText="1"/>
    </xf>
    <xf numFmtId="0" fontId="17" fillId="3" borderId="74" xfId="4" applyFont="1" applyFill="1" applyBorder="1" applyAlignment="1">
      <alignment horizontal="center" vertical="center"/>
    </xf>
    <xf numFmtId="0" fontId="17" fillId="3" borderId="75" xfId="4" applyFont="1" applyFill="1" applyBorder="1" applyAlignment="1">
      <alignment horizontal="center" vertical="center"/>
    </xf>
    <xf numFmtId="177" fontId="13" fillId="0" borderId="9" xfId="4" applyNumberFormat="1" applyFont="1" applyFill="1" applyBorder="1" applyAlignment="1">
      <alignment horizontal="right" vertical="center" wrapText="1"/>
    </xf>
    <xf numFmtId="177" fontId="13" fillId="0" borderId="9" xfId="2" applyNumberFormat="1" applyFont="1" applyFill="1" applyBorder="1" applyAlignment="1">
      <alignment horizontal="right" vertical="center" wrapText="1"/>
    </xf>
    <xf numFmtId="0" fontId="2" fillId="0" borderId="62" xfId="5" applyFont="1" applyBorder="1" applyAlignment="1" applyProtection="1">
      <alignment horizontal="center" vertical="center"/>
    </xf>
    <xf numFmtId="0" fontId="13" fillId="0" borderId="9" xfId="4" applyFont="1" applyBorder="1" applyAlignment="1">
      <alignment horizontal="center" vertical="center" wrapText="1"/>
    </xf>
    <xf numFmtId="0" fontId="2" fillId="2" borderId="12" xfId="1" applyNumberFormat="1" applyFont="1" applyFill="1" applyBorder="1" applyAlignment="1">
      <alignment horizontal="center" vertical="center"/>
    </xf>
    <xf numFmtId="0" fontId="13" fillId="0" borderId="11" xfId="4" applyFont="1" applyBorder="1" applyAlignment="1">
      <alignment horizontal="center" vertical="center" wrapText="1"/>
    </xf>
    <xf numFmtId="177" fontId="2" fillId="4" borderId="12" xfId="1" applyNumberFormat="1" applyFont="1" applyFill="1" applyBorder="1" applyAlignment="1">
      <alignment horizontal="center" vertical="center" shrinkToFit="1"/>
    </xf>
    <xf numFmtId="0" fontId="2" fillId="4" borderId="8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13" fillId="0" borderId="18" xfId="4" applyFont="1" applyBorder="1" applyAlignment="1">
      <alignment horizontal="center" vertical="center" wrapText="1"/>
    </xf>
    <xf numFmtId="0" fontId="13" fillId="0" borderId="64" xfId="4" applyFont="1" applyFill="1" applyBorder="1" applyAlignment="1">
      <alignment horizontal="center" vertical="center" wrapText="1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4" fillId="0" borderId="9" xfId="5" applyFill="1" applyBorder="1" applyAlignment="1" applyProtection="1">
      <alignment horizontal="center" vertical="center"/>
    </xf>
    <xf numFmtId="0" fontId="4" fillId="0" borderId="9" xfId="5" applyBorder="1" applyAlignment="1" applyProtection="1">
      <alignment horizontal="center" vertical="center"/>
    </xf>
    <xf numFmtId="0" fontId="13" fillId="4" borderId="9" xfId="1" applyFont="1" applyFill="1" applyBorder="1" applyAlignment="1">
      <alignment horizontal="center" vertical="center"/>
    </xf>
    <xf numFmtId="0" fontId="2" fillId="4" borderId="3" xfId="5" applyFont="1" applyFill="1" applyBorder="1" applyAlignment="1" applyProtection="1">
      <alignment horizontal="center" vertical="center"/>
    </xf>
    <xf numFmtId="0" fontId="4" fillId="0" borderId="12" xfId="5" applyBorder="1" applyAlignment="1" applyProtection="1">
      <alignment horizontal="center" vertical="center"/>
    </xf>
    <xf numFmtId="0" fontId="4" fillId="0" borderId="65" xfId="5" applyBorder="1" applyAlignment="1" applyProtection="1">
      <alignment horizontal="center" vertical="center"/>
    </xf>
    <xf numFmtId="0" fontId="4" fillId="0" borderId="7" xfId="5" applyBorder="1" applyAlignment="1" applyProtection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4" fillId="0" borderId="9" xfId="5" applyFill="1" applyBorder="1" applyAlignment="1" applyProtection="1">
      <alignment horizontal="center" vertical="center"/>
    </xf>
    <xf numFmtId="0" fontId="4" fillId="0" borderId="0" xfId="5" applyBorder="1" applyAlignment="1" applyProtection="1">
      <alignment horizontal="center" vertical="center"/>
    </xf>
    <xf numFmtId="0" fontId="4" fillId="0" borderId="9" xfId="5" applyBorder="1" applyAlignment="1" applyProtection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3" fontId="2" fillId="4" borderId="9" xfId="1" applyNumberFormat="1" applyFont="1" applyFill="1" applyBorder="1" applyAlignment="1">
      <alignment horizontal="right" vertical="center"/>
    </xf>
    <xf numFmtId="0" fontId="2" fillId="4" borderId="19" xfId="5" applyFont="1" applyFill="1" applyBorder="1" applyAlignment="1" applyProtection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0" fontId="2" fillId="4" borderId="12" xfId="1" applyNumberFormat="1" applyFont="1" applyFill="1" applyBorder="1" applyAlignment="1">
      <alignment horizontal="center" vertical="center"/>
    </xf>
    <xf numFmtId="0" fontId="2" fillId="4" borderId="63" xfId="1" applyFont="1" applyFill="1" applyBorder="1" applyAlignment="1">
      <alignment horizontal="center" vertical="center"/>
    </xf>
    <xf numFmtId="177" fontId="13" fillId="4" borderId="9" xfId="2" applyNumberFormat="1" applyFont="1" applyFill="1" applyBorder="1" applyAlignment="1">
      <alignment horizontal="center" vertical="center" wrapText="1"/>
    </xf>
    <xf numFmtId="0" fontId="4" fillId="4" borderId="0" xfId="5" applyFill="1" applyAlignment="1" applyProtection="1">
      <alignment horizontal="center" vertical="center"/>
    </xf>
    <xf numFmtId="177" fontId="13" fillId="4" borderId="9" xfId="4" applyNumberFormat="1" applyFont="1" applyFill="1" applyBorder="1" applyAlignment="1">
      <alignment horizontal="center" vertical="center" wrapText="1"/>
    </xf>
    <xf numFmtId="0" fontId="9" fillId="4" borderId="8" xfId="4" applyFont="1" applyFill="1" applyBorder="1" applyAlignment="1">
      <alignment horizontal="center" vertical="center"/>
    </xf>
    <xf numFmtId="177" fontId="2" fillId="4" borderId="54" xfId="1" applyNumberFormat="1" applyFont="1" applyFill="1" applyBorder="1" applyAlignment="1">
      <alignment horizontal="center" vertical="center" shrinkToFit="1"/>
    </xf>
    <xf numFmtId="41" fontId="13" fillId="4" borderId="9" xfId="2" applyFont="1" applyFill="1" applyBorder="1" applyAlignment="1">
      <alignment horizontal="right" vertical="center" wrapText="1"/>
    </xf>
    <xf numFmtId="0" fontId="9" fillId="4" borderId="8" xfId="4" applyFont="1" applyFill="1" applyBorder="1" applyAlignment="1">
      <alignment horizontal="center" vertical="center" wrapText="1"/>
    </xf>
    <xf numFmtId="0" fontId="9" fillId="4" borderId="9" xfId="1" applyFont="1" applyFill="1" applyBorder="1" applyAlignment="1">
      <alignment horizontal="center" vertical="center"/>
    </xf>
    <xf numFmtId="176" fontId="9" fillId="4" borderId="9" xfId="4" applyNumberFormat="1" applyFont="1" applyFill="1" applyBorder="1" applyAlignment="1">
      <alignment horizontal="right" vertical="center" wrapText="1"/>
    </xf>
    <xf numFmtId="41" fontId="9" fillId="4" borderId="9" xfId="2" applyFont="1" applyFill="1" applyBorder="1" applyAlignment="1">
      <alignment horizontal="right" vertical="center" wrapText="1"/>
    </xf>
    <xf numFmtId="0" fontId="9" fillId="4" borderId="9" xfId="4" applyFont="1" applyFill="1" applyBorder="1" applyAlignment="1">
      <alignment horizontal="center" vertical="center" wrapText="1"/>
    </xf>
    <xf numFmtId="0" fontId="4" fillId="4" borderId="9" xfId="5" applyFill="1" applyBorder="1" applyAlignment="1" applyProtection="1">
      <alignment horizontal="center" vertical="center" wrapText="1"/>
    </xf>
    <xf numFmtId="0" fontId="13" fillId="4" borderId="8" xfId="4" applyFont="1" applyFill="1" applyBorder="1" applyAlignment="1">
      <alignment horizontal="center" vertical="center" wrapText="1"/>
    </xf>
    <xf numFmtId="0" fontId="13" fillId="4" borderId="12" xfId="4" applyFont="1" applyFill="1" applyBorder="1" applyAlignment="1">
      <alignment horizontal="center" vertical="center" wrapText="1"/>
    </xf>
    <xf numFmtId="0" fontId="4" fillId="0" borderId="69" xfId="5" applyBorder="1" applyAlignment="1" applyProtection="1">
      <alignment horizontal="center" vertical="center"/>
    </xf>
    <xf numFmtId="0" fontId="4" fillId="4" borderId="69" xfId="5" applyFill="1" applyBorder="1" applyAlignment="1" applyProtection="1">
      <alignment horizontal="center" vertical="center"/>
    </xf>
    <xf numFmtId="0" fontId="15" fillId="4" borderId="9" xfId="1" applyFont="1" applyFill="1" applyBorder="1" applyAlignment="1">
      <alignment horizontal="center" vertical="center"/>
    </xf>
    <xf numFmtId="0" fontId="2" fillId="4" borderId="62" xfId="5" applyFont="1" applyFill="1" applyBorder="1" applyAlignment="1" applyProtection="1">
      <alignment horizontal="center" vertical="center"/>
    </xf>
    <xf numFmtId="0" fontId="2" fillId="4" borderId="9" xfId="1" applyFont="1" applyFill="1" applyBorder="1" applyAlignment="1">
      <alignment horizontal="center" vertical="center" wrapText="1"/>
    </xf>
    <xf numFmtId="177" fontId="13" fillId="4" borderId="9" xfId="4" applyNumberFormat="1" applyFont="1" applyFill="1" applyBorder="1" applyAlignment="1">
      <alignment horizontal="right" vertical="center" wrapText="1"/>
    </xf>
    <xf numFmtId="177" fontId="13" fillId="4" borderId="9" xfId="2" applyNumberFormat="1" applyFont="1" applyFill="1" applyBorder="1" applyAlignment="1">
      <alignment horizontal="right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4" fillId="0" borderId="6" xfId="5" applyFill="1" applyBorder="1" applyAlignment="1" applyProtection="1">
      <alignment horizontal="center" vertical="center"/>
    </xf>
    <xf numFmtId="0" fontId="4" fillId="4" borderId="9" xfId="5" applyFill="1" applyBorder="1" applyAlignment="1" applyProtection="1">
      <alignment horizontal="center" vertical="center"/>
    </xf>
    <xf numFmtId="41" fontId="4" fillId="4" borderId="9" xfId="5" applyNumberFormat="1" applyFill="1" applyBorder="1" applyAlignment="1" applyProtection="1">
      <alignment horizontal="center" vertical="center" wrapText="1"/>
    </xf>
    <xf numFmtId="0" fontId="2" fillId="4" borderId="12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1" fillId="4" borderId="82" xfId="5" applyFont="1" applyFill="1" applyBorder="1" applyAlignment="1" applyProtection="1">
      <alignment horizontal="center" vertical="center"/>
    </xf>
    <xf numFmtId="0" fontId="1" fillId="0" borderId="83" xfId="5" applyFont="1" applyFill="1" applyBorder="1" applyAlignment="1" applyProtection="1">
      <alignment horizontal="center" vertical="center"/>
    </xf>
    <xf numFmtId="0" fontId="21" fillId="0" borderId="8" xfId="4" applyFont="1" applyBorder="1" applyAlignment="1">
      <alignment horizontal="center" vertical="center" wrapText="1"/>
    </xf>
    <xf numFmtId="0" fontId="22" fillId="4" borderId="9" xfId="1" applyNumberFormat="1" applyFont="1" applyFill="1" applyBorder="1" applyAlignment="1">
      <alignment horizontal="center" vertical="center" shrinkToFit="1"/>
    </xf>
    <xf numFmtId="0" fontId="21" fillId="0" borderId="9" xfId="1" applyFont="1" applyBorder="1" applyAlignment="1">
      <alignment horizontal="center" vertical="center"/>
    </xf>
    <xf numFmtId="177" fontId="22" fillId="4" borderId="9" xfId="1" applyNumberFormat="1" applyFont="1" applyFill="1" applyBorder="1" applyAlignment="1">
      <alignment horizontal="center" vertical="center" shrinkToFit="1"/>
    </xf>
    <xf numFmtId="176" fontId="21" fillId="0" borderId="9" xfId="4" applyNumberFormat="1" applyFont="1" applyBorder="1" applyAlignment="1">
      <alignment horizontal="right" vertical="center" wrapText="1"/>
    </xf>
    <xf numFmtId="41" fontId="21" fillId="0" borderId="9" xfId="2" applyFont="1" applyBorder="1" applyAlignment="1">
      <alignment horizontal="right" vertical="center" wrapText="1"/>
    </xf>
    <xf numFmtId="0" fontId="21" fillId="0" borderId="9" xfId="4" applyFont="1" applyBorder="1" applyAlignment="1">
      <alignment horizontal="center" vertical="center" wrapText="1"/>
    </xf>
    <xf numFmtId="0" fontId="23" fillId="0" borderId="9" xfId="5" applyFont="1" applyBorder="1" applyAlignment="1" applyProtection="1">
      <alignment horizontal="center" vertical="center"/>
    </xf>
    <xf numFmtId="0" fontId="22" fillId="0" borderId="3" xfId="5" applyFont="1" applyBorder="1" applyAlignment="1" applyProtection="1">
      <alignment horizontal="center" vertical="center"/>
    </xf>
    <xf numFmtId="0" fontId="23" fillId="0" borderId="9" xfId="5" applyFont="1" applyBorder="1" applyAlignment="1" applyProtection="1">
      <alignment horizontal="center" vertical="center" wrapText="1"/>
    </xf>
    <xf numFmtId="0" fontId="21" fillId="0" borderId="9" xfId="1" applyFont="1" applyFill="1" applyBorder="1" applyAlignment="1">
      <alignment horizontal="center" vertical="center"/>
    </xf>
    <xf numFmtId="0" fontId="21" fillId="0" borderId="9" xfId="4" applyFont="1" applyFill="1" applyBorder="1" applyAlignment="1">
      <alignment horizontal="center" vertical="center" wrapText="1"/>
    </xf>
    <xf numFmtId="0" fontId="22" fillId="4" borderId="79" xfId="1" applyNumberFormat="1" applyFont="1" applyFill="1" applyBorder="1" applyAlignment="1">
      <alignment horizontal="center" vertical="center" shrinkToFit="1"/>
    </xf>
    <xf numFmtId="0" fontId="21" fillId="0" borderId="79" xfId="1" applyFont="1" applyBorder="1" applyAlignment="1">
      <alignment horizontal="center" vertical="center"/>
    </xf>
    <xf numFmtId="177" fontId="22" fillId="4" borderId="79" xfId="1" applyNumberFormat="1" applyFont="1" applyFill="1" applyBorder="1" applyAlignment="1">
      <alignment horizontal="center" vertical="center" shrinkToFit="1"/>
    </xf>
    <xf numFmtId="176" fontId="21" fillId="0" borderId="79" xfId="4" applyNumberFormat="1" applyFont="1" applyBorder="1" applyAlignment="1">
      <alignment horizontal="right" vertical="center" wrapText="1"/>
    </xf>
    <xf numFmtId="41" fontId="21" fillId="0" borderId="79" xfId="2" applyFont="1" applyBorder="1" applyAlignment="1">
      <alignment horizontal="right" vertical="center" wrapText="1"/>
    </xf>
    <xf numFmtId="0" fontId="21" fillId="0" borderId="79" xfId="4" applyFont="1" applyFill="1" applyBorder="1" applyAlignment="1">
      <alignment horizontal="center" vertical="center" wrapText="1"/>
    </xf>
    <xf numFmtId="0" fontId="23" fillId="0" borderId="79" xfId="5" applyFont="1" applyBorder="1" applyAlignment="1" applyProtection="1">
      <alignment horizontal="center" vertical="center"/>
    </xf>
    <xf numFmtId="0" fontId="22" fillId="0" borderId="80" xfId="5" applyFont="1" applyBorder="1" applyAlignment="1" applyProtection="1">
      <alignment horizontal="center" vertical="center"/>
    </xf>
    <xf numFmtId="176" fontId="24" fillId="3" borderId="21" xfId="1" applyNumberFormat="1" applyFont="1" applyFill="1" applyBorder="1" applyAlignment="1">
      <alignment horizontal="right" vertical="center"/>
    </xf>
    <xf numFmtId="0" fontId="24" fillId="3" borderId="21" xfId="1" applyFont="1" applyFill="1" applyBorder="1" applyAlignment="1">
      <alignment horizontal="center" vertical="center"/>
    </xf>
    <xf numFmtId="0" fontId="24" fillId="3" borderId="29" xfId="1" applyFont="1" applyFill="1" applyBorder="1" applyAlignment="1">
      <alignment horizontal="center" vertical="center"/>
    </xf>
    <xf numFmtId="0" fontId="25" fillId="5" borderId="36" xfId="1" applyFont="1" applyFill="1" applyBorder="1">
      <alignment vertical="center"/>
    </xf>
    <xf numFmtId="176" fontId="24" fillId="3" borderId="38" xfId="1" applyNumberFormat="1" applyFont="1" applyFill="1" applyBorder="1" applyAlignment="1">
      <alignment horizontal="right" vertical="center"/>
    </xf>
    <xf numFmtId="0" fontId="24" fillId="3" borderId="38" xfId="1" applyFont="1" applyFill="1" applyBorder="1" applyAlignment="1">
      <alignment horizontal="center" vertical="center"/>
    </xf>
    <xf numFmtId="0" fontId="24" fillId="3" borderId="60" xfId="1" applyFont="1" applyFill="1" applyBorder="1" applyAlignment="1">
      <alignment horizontal="center" vertical="center"/>
    </xf>
    <xf numFmtId="0" fontId="25" fillId="5" borderId="39" xfId="1" applyFont="1" applyFill="1" applyBorder="1">
      <alignment vertical="center"/>
    </xf>
    <xf numFmtId="0" fontId="26" fillId="0" borderId="18" xfId="5" applyFont="1" applyBorder="1" applyAlignment="1" applyProtection="1">
      <alignment horizontal="center" vertical="center"/>
    </xf>
    <xf numFmtId="0" fontId="26" fillId="0" borderId="18" xfId="5" applyNumberFormat="1" applyFont="1" applyBorder="1" applyAlignment="1" applyProtection="1">
      <alignment horizontal="center" vertical="center"/>
    </xf>
    <xf numFmtId="0" fontId="26" fillId="0" borderId="0" xfId="5" applyFont="1" applyAlignment="1" applyProtection="1">
      <alignment horizontal="center" vertical="center"/>
    </xf>
    <xf numFmtId="0" fontId="27" fillId="3" borderId="10" xfId="4" applyFont="1" applyFill="1" applyBorder="1" applyAlignment="1">
      <alignment horizontal="center" vertical="center"/>
    </xf>
    <xf numFmtId="0" fontId="27" fillId="3" borderId="10" xfId="4" applyFont="1" applyFill="1" applyBorder="1" applyAlignment="1">
      <alignment horizontal="right" vertical="center"/>
    </xf>
    <xf numFmtId="0" fontId="5" fillId="5" borderId="13" xfId="1" applyFont="1" applyFill="1" applyBorder="1">
      <alignment vertical="center"/>
    </xf>
    <xf numFmtId="0" fontId="21" fillId="0" borderId="30" xfId="4" applyFont="1" applyBorder="1" applyAlignment="1">
      <alignment horizontal="center" vertical="center" wrapText="1"/>
    </xf>
    <xf numFmtId="0" fontId="6" fillId="3" borderId="46" xfId="1" applyFont="1" applyFill="1" applyBorder="1" applyAlignment="1">
      <alignment horizontal="center" vertical="center"/>
    </xf>
    <xf numFmtId="0" fontId="16" fillId="2" borderId="0" xfId="1" applyFont="1" applyFill="1" applyBorder="1" applyAlignment="1">
      <alignment horizontal="center" vertical="center"/>
    </xf>
    <xf numFmtId="0" fontId="16" fillId="2" borderId="71" xfId="1" applyFont="1" applyFill="1" applyBorder="1" applyAlignment="1">
      <alignment horizontal="center" vertical="center"/>
    </xf>
    <xf numFmtId="0" fontId="14" fillId="0" borderId="46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0" fontId="14" fillId="0" borderId="38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" fillId="0" borderId="50" xfId="1" applyBorder="1" applyAlignment="1">
      <alignment horizontal="center" vertical="center"/>
    </xf>
    <xf numFmtId="0" fontId="2" fillId="4" borderId="62" xfId="5" applyFont="1" applyFill="1" applyBorder="1" applyAlignment="1" applyProtection="1">
      <alignment horizontal="center" vertical="center"/>
    </xf>
    <xf numFmtId="0" fontId="2" fillId="4" borderId="63" xfId="5" applyFont="1" applyFill="1" applyBorder="1" applyAlignment="1" applyProtection="1">
      <alignment horizontal="center" vertical="center"/>
    </xf>
    <xf numFmtId="0" fontId="4" fillId="0" borderId="12" xfId="5" applyBorder="1" applyAlignment="1" applyProtection="1">
      <alignment horizontal="center" vertical="center"/>
    </xf>
    <xf numFmtId="0" fontId="4" fillId="0" borderId="65" xfId="5" applyBorder="1" applyAlignment="1" applyProtection="1">
      <alignment horizontal="center" vertical="center"/>
    </xf>
    <xf numFmtId="0" fontId="13" fillId="0" borderId="65" xfId="4" applyFont="1" applyBorder="1" applyAlignment="1">
      <alignment horizontal="center" vertical="center" wrapText="1"/>
    </xf>
    <xf numFmtId="0" fontId="2" fillId="4" borderId="12" xfId="1" applyNumberFormat="1" applyFont="1" applyFill="1" applyBorder="1" applyAlignment="1">
      <alignment horizontal="center" vertical="center" wrapText="1" shrinkToFit="1"/>
    </xf>
    <xf numFmtId="0" fontId="2" fillId="4" borderId="7" xfId="1" applyNumberFormat="1" applyFont="1" applyFill="1" applyBorder="1" applyAlignment="1">
      <alignment horizontal="center" vertical="center" wrapText="1" shrinkToFit="1"/>
    </xf>
    <xf numFmtId="0" fontId="13" fillId="4" borderId="12" xfId="4" applyFont="1" applyFill="1" applyBorder="1" applyAlignment="1">
      <alignment horizontal="center" vertical="center" wrapText="1"/>
    </xf>
    <xf numFmtId="0" fontId="13" fillId="4" borderId="7" xfId="4" applyFont="1" applyFill="1" applyBorder="1" applyAlignment="1">
      <alignment horizontal="center" vertical="center" wrapText="1"/>
    </xf>
    <xf numFmtId="0" fontId="4" fillId="4" borderId="12" xfId="5" applyFill="1" applyBorder="1" applyAlignment="1" applyProtection="1">
      <alignment horizontal="center" vertical="center"/>
    </xf>
    <xf numFmtId="0" fontId="4" fillId="4" borderId="7" xfId="5" applyFill="1" applyBorder="1" applyAlignment="1" applyProtection="1">
      <alignment horizontal="center" vertical="center"/>
    </xf>
    <xf numFmtId="0" fontId="2" fillId="0" borderId="62" xfId="5" applyFont="1" applyBorder="1" applyAlignment="1" applyProtection="1">
      <alignment horizontal="center" vertical="center"/>
    </xf>
    <xf numFmtId="0" fontId="2" fillId="0" borderId="19" xfId="5" applyFont="1" applyBorder="1" applyAlignment="1" applyProtection="1">
      <alignment horizontal="center" vertical="center"/>
    </xf>
    <xf numFmtId="0" fontId="2" fillId="0" borderId="63" xfId="5" applyFont="1" applyBorder="1" applyAlignment="1" applyProtection="1">
      <alignment horizontal="center" vertical="center"/>
    </xf>
    <xf numFmtId="0" fontId="17" fillId="3" borderId="72" xfId="4" applyFont="1" applyFill="1" applyBorder="1" applyAlignment="1">
      <alignment horizontal="center" vertical="center"/>
    </xf>
    <xf numFmtId="0" fontId="17" fillId="3" borderId="73" xfId="4" applyFont="1" applyFill="1" applyBorder="1" applyAlignment="1">
      <alignment horizontal="center" vertical="center"/>
    </xf>
    <xf numFmtId="0" fontId="2" fillId="4" borderId="65" xfId="1" applyNumberFormat="1" applyFont="1" applyFill="1" applyBorder="1" applyAlignment="1">
      <alignment horizontal="center" vertical="center" wrapText="1" shrinkToFit="1"/>
    </xf>
    <xf numFmtId="0" fontId="13" fillId="0" borderId="12" xfId="4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4" borderId="12" xfId="1" applyNumberFormat="1" applyFont="1" applyFill="1" applyBorder="1" applyAlignment="1">
      <alignment horizontal="center" vertical="center" shrinkToFit="1"/>
    </xf>
    <xf numFmtId="0" fontId="2" fillId="4" borderId="65" xfId="1" applyNumberFormat="1" applyFont="1" applyFill="1" applyBorder="1" applyAlignment="1">
      <alignment horizontal="center" vertical="center" shrinkToFit="1"/>
    </xf>
    <xf numFmtId="0" fontId="2" fillId="4" borderId="7" xfId="1" applyNumberFormat="1" applyFont="1" applyFill="1" applyBorder="1" applyAlignment="1">
      <alignment horizontal="center" vertical="center" shrinkToFit="1"/>
    </xf>
    <xf numFmtId="0" fontId="13" fillId="0" borderId="7" xfId="4" applyFont="1" applyBorder="1" applyAlignment="1">
      <alignment horizontal="center" vertical="center" wrapText="1"/>
    </xf>
    <xf numFmtId="0" fontId="4" fillId="0" borderId="7" xfId="5" applyBorder="1" applyAlignment="1" applyProtection="1">
      <alignment horizontal="center" vertical="center"/>
    </xf>
    <xf numFmtId="0" fontId="27" fillId="3" borderId="72" xfId="4" applyFont="1" applyFill="1" applyBorder="1" applyAlignment="1">
      <alignment horizontal="center" vertical="center"/>
    </xf>
    <xf numFmtId="0" fontId="27" fillId="3" borderId="73" xfId="4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72" xfId="1" applyFont="1" applyFill="1" applyBorder="1" applyAlignment="1">
      <alignment horizontal="center" vertical="center"/>
    </xf>
    <xf numFmtId="0" fontId="6" fillId="3" borderId="73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77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65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4" fillId="0" borderId="12" xfId="5" applyFill="1" applyBorder="1" applyAlignment="1" applyProtection="1">
      <alignment horizontal="center" vertical="center"/>
    </xf>
    <xf numFmtId="0" fontId="4" fillId="0" borderId="65" xfId="5" applyFill="1" applyBorder="1" applyAlignment="1" applyProtection="1">
      <alignment horizontal="center" vertical="center"/>
    </xf>
    <xf numFmtId="0" fontId="4" fillId="0" borderId="7" xfId="5" applyFill="1" applyBorder="1" applyAlignment="1" applyProtection="1">
      <alignment horizontal="center" vertical="center"/>
    </xf>
    <xf numFmtId="0" fontId="2" fillId="4" borderId="9" xfId="1" applyNumberFormat="1" applyFont="1" applyFill="1" applyBorder="1" applyAlignment="1">
      <alignment horizontal="center" vertical="center" wrapText="1" shrinkToFit="1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4" fillId="4" borderId="9" xfId="5" applyFill="1" applyBorder="1" applyAlignment="1" applyProtection="1">
      <alignment horizontal="center" vertical="center" wrapText="1"/>
    </xf>
    <xf numFmtId="0" fontId="3" fillId="4" borderId="0" xfId="1" applyFont="1" applyFill="1" applyAlignment="1">
      <alignment horizontal="center" vertical="center"/>
    </xf>
    <xf numFmtId="0" fontId="2" fillId="2" borderId="12" xfId="1" applyNumberFormat="1" applyFont="1" applyFill="1" applyBorder="1" applyAlignment="1">
      <alignment horizontal="center" vertical="center"/>
    </xf>
    <xf numFmtId="0" fontId="2" fillId="2" borderId="65" xfId="1" applyNumberFormat="1" applyFont="1" applyFill="1" applyBorder="1" applyAlignment="1">
      <alignment horizontal="center" vertical="center"/>
    </xf>
    <xf numFmtId="0" fontId="2" fillId="2" borderId="7" xfId="1" applyNumberFormat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1" fillId="4" borderId="3" xfId="5" applyFont="1" applyFill="1" applyBorder="1" applyAlignment="1" applyProtection="1">
      <alignment horizontal="center" vertical="center"/>
    </xf>
    <xf numFmtId="0" fontId="4" fillId="4" borderId="9" xfId="5" applyFill="1" applyBorder="1" applyAlignment="1" applyProtection="1">
      <alignment horizontal="center" vertical="center"/>
    </xf>
    <xf numFmtId="3" fontId="2" fillId="4" borderId="12" xfId="1" applyNumberFormat="1" applyFont="1" applyFill="1" applyBorder="1" applyAlignment="1">
      <alignment horizontal="center" vertical="center"/>
    </xf>
    <xf numFmtId="3" fontId="2" fillId="4" borderId="7" xfId="1" applyNumberFormat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63" xfId="1" applyFont="1" applyFill="1" applyBorder="1" applyAlignment="1">
      <alignment horizontal="center" vertical="center"/>
    </xf>
    <xf numFmtId="0" fontId="4" fillId="0" borderId="0" xfId="5" applyAlignment="1" applyProtection="1">
      <alignment horizontal="center" vertical="center"/>
    </xf>
    <xf numFmtId="0" fontId="6" fillId="3" borderId="67" xfId="1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/>
    </xf>
    <xf numFmtId="0" fontId="6" fillId="3" borderId="74" xfId="1" applyFont="1" applyFill="1" applyBorder="1" applyAlignment="1">
      <alignment horizontal="center" vertical="center"/>
    </xf>
    <xf numFmtId="0" fontId="6" fillId="3" borderId="76" xfId="1" applyFont="1" applyFill="1" applyBorder="1" applyAlignment="1">
      <alignment horizontal="center" vertical="center"/>
    </xf>
    <xf numFmtId="0" fontId="17" fillId="3" borderId="74" xfId="4" applyFont="1" applyFill="1" applyBorder="1" applyAlignment="1">
      <alignment horizontal="center" vertical="center"/>
    </xf>
    <xf numFmtId="0" fontId="17" fillId="3" borderId="75" xfId="4" applyFont="1" applyFill="1" applyBorder="1" applyAlignment="1">
      <alignment horizontal="center" vertical="center"/>
    </xf>
    <xf numFmtId="177" fontId="4" fillId="4" borderId="12" xfId="5" applyNumberFormat="1" applyFill="1" applyBorder="1" applyAlignment="1" applyProtection="1">
      <alignment horizontal="center" vertical="center" wrapText="1"/>
    </xf>
    <xf numFmtId="177" fontId="4" fillId="4" borderId="7" xfId="5" applyNumberFormat="1" applyFill="1" applyBorder="1" applyAlignment="1" applyProtection="1">
      <alignment horizontal="center" vertical="center" wrapText="1"/>
    </xf>
    <xf numFmtId="0" fontId="4" fillId="0" borderId="0" xfId="5" applyBorder="1" applyAlignment="1" applyProtection="1">
      <alignment horizontal="center" vertical="center"/>
    </xf>
    <xf numFmtId="0" fontId="1" fillId="0" borderId="0" xfId="1" quotePrefix="1" applyBorder="1" applyAlignment="1">
      <alignment horizontal="center" vertical="center"/>
    </xf>
    <xf numFmtId="0" fontId="13" fillId="0" borderId="54" xfId="4" applyFont="1" applyBorder="1" applyAlignment="1">
      <alignment horizontal="center" vertical="center" wrapText="1"/>
    </xf>
    <xf numFmtId="0" fontId="13" fillId="0" borderId="52" xfId="4" applyFont="1" applyBorder="1" applyAlignment="1">
      <alignment horizontal="center" vertical="center" wrapText="1"/>
    </xf>
    <xf numFmtId="0" fontId="4" fillId="0" borderId="9" xfId="5" applyBorder="1" applyAlignment="1" applyProtection="1">
      <alignment horizontal="center" vertical="center"/>
    </xf>
    <xf numFmtId="0" fontId="17" fillId="3" borderId="67" xfId="4" applyFont="1" applyFill="1" applyBorder="1" applyAlignment="1">
      <alignment horizontal="center" vertical="center"/>
    </xf>
    <xf numFmtId="0" fontId="17" fillId="3" borderId="68" xfId="4" applyFont="1" applyFill="1" applyBorder="1" applyAlignment="1">
      <alignment horizontal="center" vertical="center"/>
    </xf>
    <xf numFmtId="0" fontId="17" fillId="3" borderId="76" xfId="4" applyFont="1" applyFill="1" applyBorder="1" applyAlignment="1">
      <alignment horizontal="center" vertical="center"/>
    </xf>
    <xf numFmtId="3" fontId="22" fillId="4" borderId="12" xfId="1" applyNumberFormat="1" applyFont="1" applyFill="1" applyBorder="1" applyAlignment="1">
      <alignment horizontal="center" vertical="center"/>
    </xf>
    <xf numFmtId="3" fontId="22" fillId="4" borderId="7" xfId="1" applyNumberFormat="1" applyFont="1" applyFill="1" applyBorder="1" applyAlignment="1">
      <alignment horizontal="center" vertical="center"/>
    </xf>
    <xf numFmtId="0" fontId="23" fillId="4" borderId="12" xfId="5" applyFont="1" applyFill="1" applyBorder="1" applyAlignment="1" applyProtection="1">
      <alignment horizontal="center" vertical="center"/>
    </xf>
    <xf numFmtId="0" fontId="23" fillId="4" borderId="7" xfId="5" applyFont="1" applyFill="1" applyBorder="1" applyAlignment="1" applyProtection="1">
      <alignment horizontal="center" vertical="center"/>
    </xf>
    <xf numFmtId="0" fontId="17" fillId="3" borderId="17" xfId="4" applyFont="1" applyFill="1" applyBorder="1" applyAlignment="1">
      <alignment horizontal="center" vertical="center"/>
    </xf>
    <xf numFmtId="0" fontId="17" fillId="3" borderId="16" xfId="4" applyFont="1" applyFill="1" applyBorder="1" applyAlignment="1">
      <alignment horizontal="center" vertical="center"/>
    </xf>
    <xf numFmtId="0" fontId="2" fillId="4" borderId="19" xfId="5" applyFont="1" applyFill="1" applyBorder="1" applyAlignment="1" applyProtection="1">
      <alignment horizontal="center" vertical="center"/>
    </xf>
    <xf numFmtId="0" fontId="2" fillId="4" borderId="65" xfId="1" applyFont="1" applyFill="1" applyBorder="1" applyAlignment="1">
      <alignment horizontal="center" vertical="center"/>
    </xf>
    <xf numFmtId="0" fontId="2" fillId="4" borderId="81" xfId="1" applyFont="1" applyFill="1" applyBorder="1" applyAlignment="1">
      <alignment horizontal="center" vertical="center"/>
    </xf>
    <xf numFmtId="0" fontId="4" fillId="4" borderId="65" xfId="5" applyFill="1" applyBorder="1" applyAlignment="1" applyProtection="1">
      <alignment horizontal="center" vertical="center"/>
    </xf>
    <xf numFmtId="0" fontId="4" fillId="4" borderId="81" xfId="5" applyFill="1" applyBorder="1" applyAlignment="1" applyProtection="1">
      <alignment horizontal="center" vertical="center"/>
    </xf>
    <xf numFmtId="0" fontId="4" fillId="0" borderId="6" xfId="5" applyFill="1" applyBorder="1" applyAlignment="1" applyProtection="1">
      <alignment horizontal="center" vertical="center"/>
    </xf>
    <xf numFmtId="0" fontId="4" fillId="0" borderId="9" xfId="5" applyFill="1" applyBorder="1" applyAlignment="1" applyProtection="1">
      <alignment horizontal="center" vertical="center"/>
    </xf>
  </cellXfs>
  <cellStyles count="7">
    <cellStyle name="쉼표 [0] 2" xfId="3" xr:uid="{00000000-0005-0000-0000-000000000000}"/>
    <cellStyle name="쉼표 [0] 3" xfId="2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  <cellStyle name="표준 4" xfId="6" xr:uid="{00000000-0005-0000-0000-000005000000}"/>
    <cellStyle name="하이퍼링크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ksshoptop/products/7514431967" TargetMode="External"/><Relationship Id="rId13" Type="http://schemas.openxmlformats.org/officeDocument/2006/relationships/hyperlink" Target="https://smartstore.naver.com/copierland/products/4963376847?NaPm=ct%3Dm7k1mxxc%7Cci%3De5658d631259a8a6e28e562a942bbfb360c87093%7Ctr%3Dslcf%7Csn%3D445866%7Chk%3D1edef4bb7e8ff413d2d70720e853da28b0c8deb2&amp;nl-au=0cdd4ff7e68a40c88c7cad092f08290f&amp;nl-query=%EC%BD%94%ED%8C%85%EA%B8%B0" TargetMode="External"/><Relationship Id="rId3" Type="http://schemas.openxmlformats.org/officeDocument/2006/relationships/hyperlink" Target="https://www.coupang.com/vp/products/6933842890?itemId=16787808760&amp;vendorItemId=83968602358&amp;src=1032001&amp;spec=10305199&amp;addtag=400&amp;ctag=6933842890&amp;lptag=P6933842890&amp;itime=20250220170735&amp;pageType=PRODUCT&amp;pageValue=6933842890&amp;wPcid=10301161460001059503596&amp;wRef=cr.shopping.naver.com&amp;wTime=20250220170735&amp;redirect=landing&amp;mcid=dc6bc7d2928446a7a28bcf11c338c149&amp;n_keyword=&amp;n_ad_group=&amp;n_ad=&amp;n_rank=&amp;n_media=&amp;n_keyword_id=&amp;n_campaign_type=&amp;n_query=" TargetMode="External"/><Relationship Id="rId7" Type="http://schemas.openxmlformats.org/officeDocument/2006/relationships/hyperlink" Target="https://www.junghocs.co.kr/shop/list.php?ca_id=10" TargetMode="External"/><Relationship Id="rId12" Type="http://schemas.openxmlformats.org/officeDocument/2006/relationships/hyperlink" Target="https://smartstore.naver.com/happytools/products/4537206340?NaPm=ct%3Dm7k1axts%7Cci%3D1d99ea5c2f1f2e79c1c62ac00f67da5d1802d654%7Ctr%3Dslsl%7Csn%3D885579%7Chk%3D2adf0384430d2906ff585034598daa4d54e2451e&amp;nl-au=1c6851cc51534525a687ccc81ea36b8e&amp;nl-query=qw-6460" TargetMode="External"/><Relationship Id="rId2" Type="http://schemas.openxmlformats.org/officeDocument/2006/relationships/hyperlink" Target="https://smartstore.naver.com/leadersmarket/products/5651334116" TargetMode="External"/><Relationship Id="rId1" Type="http://schemas.openxmlformats.org/officeDocument/2006/relationships/hyperlink" Target="https://smartstore.naver.com/jhleader2015/products/2048426391?NaPm=ct%3Dm7k32lhs%7Cci%3Dc308b9dfd1622d47efa1d24623f8be8a1ebff9bf%7Ctr%3Dslsl%7Csn%3D341396%7Chk%3D995d643bb2af1f216d4a313e4795e1a1a0e67d03&amp;nl-au=9bc2cef67382424f9634484d2dd8b797&amp;nl-query=%EA%B1%B4%EC%8A%B5%EC%8B%9D+%EC%82%B0%EC%97%85%EC%9A%A9%EC%B2%AD%EC%86%8C%EA%B8%B0+%EC%B9%B4%EC%B2%98" TargetMode="External"/><Relationship Id="rId6" Type="http://schemas.openxmlformats.org/officeDocument/2006/relationships/hyperlink" Target="https://smartstore.naver.com/hfix/products/4895242098?NaPm=ct%3Dm7ec8i2w%7Cci%3D1054e3b72eee9ae575e216121c64ac8d04650c6f%7Ctr%3Dslsl%7Csn%3D1106222%7Chk%3D9b8e273d03a58c0874dbba1ed378ed492178fe01&amp;nl-au=5180d15951fa42b7b08ddd77836f6b2d&amp;nl-query=vctf+2.5+3c" TargetMode="External"/><Relationship Id="rId11" Type="http://schemas.openxmlformats.org/officeDocument/2006/relationships/hyperlink" Target="https://smartstore.naver.com/sobangmall/products/8549177525?NaPm=ct%3Dm7isgedc%7Cci%3D6493f956f686159a6ed923028e20a37ebaf0eab1%7Ctr%3Dslct%7Csn%3D1127786%7Chk%3D1e27a269af8278c059a4ebfe780c49970c7240de&amp;nl-au=4667f990aa644f888dcc6adbf2c14503&amp;nl-query=%ED%94%BC%EB%82%9C%EA%B5%AC%EC%9C%A0%EB%8F%84%EB%93%B1+%EB%B2%BD%EB%B6%80+%EC%A4%91%ED%98%95+%EB%A6%AC%EB%8D%94%EC%8A%A4%ED%85%8C%ED%81%AC" TargetMode="External"/><Relationship Id="rId5" Type="http://schemas.openxmlformats.org/officeDocument/2006/relationships/hyperlink" Target="https://smartstore.naver.com/3measymall/products/11188027070?nl-query=%ED%94%84%EB%A1%9C%EA%B7%B8%EB%A6%BD3000MAX&amp;nl-ts-pid=iJQmylqpsECsshsAM0sssssssG4-409071&amp;NaPm=ct%3Dm7e533vk%7Cci%3Dd1b0df39fde64525bd0112349b47603d9360976c%7Ctr%3Dsls%7Csn%3D228875%7Chk%3Db85fd202224c7b184a8e9e5e3cf033274cd6632f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https://smartstore.naver.com/ywstore1/products/5092240579?NaPm=ct%3Dm7iki8o8%7Cci%3Db5465ea66dd957ba26650d913aa240a1c2541ec6%7Ctr%3Dslsl%7Csn%3D1435667%7Chk%3Dd89514917362a6076d806f9188179d2a99d3849f&amp;nl-au=5d4e444306c94ec5ba9c235769d173fe&amp;nl-query=%EB%94%94%EC%9B%94%ED%8A%B8+%EC%96%91%EB%82%A0+%ED%86%A0%EC%85%98%EB%B9%84%ED%8A%B8" TargetMode="External"/><Relationship Id="rId4" Type="http://schemas.openxmlformats.org/officeDocument/2006/relationships/hyperlink" Target="https://smartstore.naver.com/2012ings/products/6919029458?nl-au=3cad20b136fa4ced9508143d1784f9b4&amp;nl-query=%EC%97%A1%EC%86%90+%EB%9D%BC%EB%B2%A8%ED%94%84%EB%A6%B0%ED%84%B0" TargetMode="External"/><Relationship Id="rId9" Type="http://schemas.openxmlformats.org/officeDocument/2006/relationships/hyperlink" Target="https://smartstore.naver.com/atom-electric/products/10448399016?nl-au=ee78c5b323434388a7d6159ee0279133&amp;nl-query=HFIX+2.5SQ" TargetMode="External"/><Relationship Id="rId14" Type="http://schemas.openxmlformats.org/officeDocument/2006/relationships/hyperlink" Target="https://www.junghocs.co.kr/shop/list.php?ca_id=1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itempage3.auction.co.kr/DetailView.aspx?itemno=C963630881" TargetMode="External"/><Relationship Id="rId2" Type="http://schemas.openxmlformats.org/officeDocument/2006/relationships/hyperlink" Target="https://smartstore.naver.com/bokookmall/products/9545626302?NaPm=ct%3Dm7y32xhc%7Cci%3De83ca56e1f929d0d169dac2de3ec4635b253cb1f%7Ctr%3Dslsl%7Csn%3D8584494%7Chk%3D20b6729c3460a5fa57e4259cbaa90ceeaa654458&amp;nl-au=d95cfa26163d40499300ecd7f9a885c4&amp;nl-query=%EA%B1%B4%EC%8A%B5%EC%8B%9D+%EC%B2%AD%EC%86%8C%EA%B8%B0+50L" TargetMode="External"/><Relationship Id="rId1" Type="http://schemas.openxmlformats.org/officeDocument/2006/relationships/hyperlink" Target="https://smartstore.naver.com/gracecnc/products/10629551025?NaPm=ct%3Dm7wvaua8%7Cci%3D4dbe3975b5456146942db9f88d484abb37d20c8f%7Ctr%3Dslsl%7Csn%3D212569%7Chk%3D7b26d7075890fc7bc0b5ac725ce633f57eb474fe&amp;nl-au=a0c377747d4b4bce9ae9dc218fe2f932&amp;nl-query=%EB%AC%B4%EC%84%A0+%EC%95%B0%ED%94%84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search.shopping.naver.com/catalog/46001352798?cat_id=50003410&amp;frm=NVSCPRO&amp;query=%EB%82%98%EB%A6%AC%EC%98%A8+%EC%A0%84%EB%8F%99%EC%86%A1%ED%92%8D%EA%B8%B0&amp;nl-ts-pid=iIYWBlpzLiwssEPuAhsssssst7G-406308&amp;NaPm=ct%3Dm716nec0%7Cci%3Db9c9d42601b6d5155e043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atool/products/4038751933?nl-au=6b92e2ee3c7d4f77bf3d2b93ef5ba226&amp;nl-query=%ED%81%AC%25E" TargetMode="External"/><Relationship Id="rId13" Type="http://schemas.openxmlformats.org/officeDocument/2006/relationships/hyperlink" Target="https://smartstore.naver.com/dainnuri/products/213721401?NaPm=ct%3Dm7e44cau%7Cci%3Dcheckout%7Ctr%3Dppc%7Ctrx%3Dnull%7Chk%3D10daf380ca679c91dc18009635c6def208e4b190" TargetMode="External"/><Relationship Id="rId18" Type="http://schemas.openxmlformats.org/officeDocument/2006/relationships/hyperlink" Target="https://smartstore.naver.com/soyatool/products/8364194373?n_keyword=&amp;n_rank=2&amp;n_query=%EC%9A%A9%EC%A0%91%EC%BC%80%EC%9D%B4%EB%B8%9412.9MM&amp;n_campaign_type=2&amp;n_media=11068&amp;n_campaign=cmp-a001-02-000000007412672&amp;n_ad_group=grp-a001-02-000000038525022&amp;n_ad=na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https://smartstore.naver.com/changsungmall/products/414706994" TargetMode="External"/><Relationship Id="rId21" Type="http://schemas.openxmlformats.org/officeDocument/2006/relationships/hyperlink" Target="https://smartstore.naver.com/atom-electric/products/10448399016?nl-au=ee78c5b323434388a7d6159ee0279133&amp;nl-query=HFIX+2.5SQ" TargetMode="External"/><Relationship Id="rId7" Type="http://schemas.openxmlformats.org/officeDocument/2006/relationships/hyperlink" Target="https://smartstore.naver.com/wori09/products/5212242076?NaPm=ct%3Dm7e0u5pc%7Cci%3Ddd8610bf2567d07ed1c862a784c9c516d905e26e%7Ctr%3Dslsl%7Csn%3D567236%7Chk%3Df7bc264533a14a01321aab93b89ad0975a4e1b2d&amp;nl-au=a4b7cd4180a34874b86c2abe24969ffa&amp;nl-query=%EB%8B%A4%25" TargetMode="External"/><Relationship Id="rId12" Type="http://schemas.openxmlformats.org/officeDocument/2006/relationships/hyperlink" Target="https://smartstore.naver.com/jikim112/products/5164307010?NaPm=ct%3Dm7e3xye8%7Cci%3Df2fa0792d5009d692fa9c6252dd4ada028a36e12%7Ctr%3Dslsl%7Csn%3D1958298%7Chk%3D2e6c083301e33d1aa73549fbeba3fb1d5f8272ec&amp;nl-au=85b0c639aed74dee80c47f6d57eb705a&amp;nl-query=%EA%B3%25" TargetMode="External"/><Relationship Id="rId17" Type="http://schemas.openxmlformats.org/officeDocument/2006/relationships/hyperlink" Target="https://smartstore.naver.com/gomdoritool/products/6965425527?NaPm=ct%3Dm7e9gjn2%7Cci%3DERe29f8918%2Df00a%2D11ef%2Db1b9%2Df0b2b9003270%7Ctr%3Dpla%7Chk%3Dd531a0bbff9164cb39ac7955ce774924ca18e4c7%7Cnacn%3DepDlCYAzMHOQA" TargetMode="External"/><Relationship Id="rId25" Type="http://schemas.openxmlformats.org/officeDocument/2006/relationships/hyperlink" Target="https://smartstore.naver.com/jebimall/products/9747813085" TargetMode="External"/><Relationship Id="rId2" Type="http://schemas.openxmlformats.org/officeDocument/2006/relationships/hyperlink" Target="https://smartstore.naver.com/gs3m/products/568760765?NaPm=ct%3Dm7cmhj2o%7Cci%3D62408e71cdd9e8c76dac0ab1523cfe0d7acd2d05%7Ctr%3Dslsl%7Csn%3D374142%7Chk%3D1b8e9e2b44d7a47e9a9bef94869dd2589e890399&amp;nl-au=efcb2c4eeb0742038452eb9d29389535&amp;nl-query=3M+%EB%B0%A9%25" TargetMode="External"/><Relationship Id="rId16" Type="http://schemas.openxmlformats.org/officeDocument/2006/relationships/hyperlink" Target="https://smartstore.naver.com/gomdoritool/products/6965425527?NaPm=ct%3Dm7e9gjn2%7Cci%3DERe29f8918%2Df00a%2D11ef%2Db1b9%2Df0b2b9003270%7Ctr%3Dpla%7Chk%3Dd531a0bbff9164cb39ac7955ce774924ca18e4c7%7Cnacn%3DepDlCYAzMHOQA" TargetMode="External"/><Relationship Id="rId20" Type="http://schemas.openxmlformats.org/officeDocument/2006/relationships/hyperlink" Target="https://smartstore.naver.com/77teukgong/products/5577526467?NaPm=ct%3Dm7ehsti0%7Cci%3D254a0a38d5e3aff4765f0217f6edf9ff22bc6b22%7Ctr%3Dslsl%7Csn%3D3147769%7Chk%3D8c90a3889c3fb7a77d09cc6588a4230e390d32c9&amp;nl-au=432eaa5857664bb5949714ed5e9eceff&amp;nl-query=%EC%259" TargetMode="External"/><Relationship Id="rId1" Type="http://schemas.openxmlformats.org/officeDocument/2006/relationships/hyperlink" Target="https://smartstore.naver.com/hs6900/products/689539543?NaPm=ct%3Dm7clx3qg%7Cci%3D694185599af34e279335e07ab3bc94186d296e47%7Ctr%3Dslsbrc%7Csn%3D346313%7Chk%3D08aae4f7505cd9330ca3518676ef7a7f3e4db756&amp;nl-au=ac222be9c72447558a244adcbe853250&amp;nl-query=EKS-250SA" TargetMode="External"/><Relationship Id="rId6" Type="http://schemas.openxmlformats.org/officeDocument/2006/relationships/hyperlink" Target="https://smartstore.naver.com/wldwld/products/9887396690?NaPm=ct%3Dm7e0qvkq%7Cci%3DERcfc59c07%2Defe8%2D11ef%2Da4e9%2Db4055da88b59%7Ctr%3Dpla%7Chk%3D9df35c712ed00e1226711652feca0fe90c4f8af5%7Cnacn%3DnuTHBcQeFgzeC" TargetMode="External"/><Relationship Id="rId11" Type="http://schemas.openxmlformats.org/officeDocument/2006/relationships/hyperlink" Target="https://smartstore.naver.com/fiveon/products/6635363498?" TargetMode="External"/><Relationship Id="rId24" Type="http://schemas.openxmlformats.org/officeDocument/2006/relationships/hyperlink" Target="https://smartstore.naver.com/atom-electric/products/10448399016?nl-au=ee78c5b323434388a7d6159ee0279133&amp;nl-query=HFIX+2.5SQ" TargetMode="External"/><Relationship Id="rId5" Type="http://schemas.openxmlformats.org/officeDocument/2006/relationships/hyperlink" Target="https://smartstore.naver.com/megatool/products/2046045299?NaPm=ct%3Dm7e0b8dk%7Cci%3De54529ac214445782361db4cc772c7659c1610d5%7Ctr%3Dslsl%7Csn%3D164020%7Chk%3D8d5fdd65e7a57be20dfdb02e8de85a8e3758eacd&amp;nl-au=28e79641156e4e498008a12c7cf554a2&amp;nl-query=%EC%8B%25A" TargetMode="External"/><Relationship Id="rId15" Type="http://schemas.openxmlformats.org/officeDocument/2006/relationships/hyperlink" Target="https://smartstore.naver.com/baro0701/products/8108445378" TargetMode="External"/><Relationship Id="rId23" Type="http://schemas.openxmlformats.org/officeDocument/2006/relationships/hyperlink" Target="https://smartstore.naver.com/fiveon/products/6635363498?" TargetMode="External"/><Relationship Id="rId10" Type="http://schemas.openxmlformats.org/officeDocument/2006/relationships/hyperlink" Target="https://smartstore.naver.com/shlights/products/10462853300?NaPm=ct%3Dm7e2ubp4%7Cci%3D4f0d4f95dba72325fc60c3a7a90018ce8a832453%7Ctr%3Dslsl%7Csn%3D11044274%7Chk%3D758fff2807029825b4a579d7177e7bae73cfbf4a&amp;nl-au=46590ce2af4b43fca3e14f01923cb456&amp;nl-query=LED+%25" TargetMode="External"/><Relationship Id="rId19" Type="http://schemas.openxmlformats.org/officeDocument/2006/relationships/hyperlink" Target="https://smartstore.naver.com/09moyeo/products/8794418260?NaPm=ct%3Dm7ectqqo%7Cci%3Df10589d9d0e87899a04c793be0ed9223bc9edf90%7Ctr%3Dslsl%7Csn%3D7605054%7Chk%3Db9c51db44e323958def8e19ba03ac94440b05ec5&amp;nl-au=8668ac6e4335418d84ad82b9d9aae4af&amp;nl-query=%EA%B3%25B" TargetMode="External"/><Relationship Id="rId4" Type="http://schemas.openxmlformats.org/officeDocument/2006/relationships/hyperlink" Target="https://smartstore.naver.com/bathforest/products/5752397964?NaPm=ct%3Dm7e06n94%7Cci%3D5b8a306f6d44760cc84658cee3586b7f66e4ecde%7Ctr%3Dslsl%7Csn%3D879915%7Chk%3D8532ce18681a299e121c8e18134aca4d69c83526&amp;nl-au=4b9bcd2053184aeeaf2942b73b171f6a&amp;nl-query=WTF30" TargetMode="External"/><Relationship Id="rId9" Type="http://schemas.openxmlformats.org/officeDocument/2006/relationships/hyperlink" Target="https://smartstore.naver.com/jebimall/products/9747813085" TargetMode="External"/><Relationship Id="rId14" Type="http://schemas.openxmlformats.org/officeDocument/2006/relationships/hyperlink" Target="https://smartstore.naver.com/hfix/products/4895242098?NaPm=ct%3Dm7e78tps%7Cci%3D6594c0b4e60041c223d42d98fe17d67afce2a2be%7Ctr%3Dslsl%7Csn%3D1106222%7Chk%3Dd38597b735af39a4ddf17fab588154cc7c28a275&amp;nl-au=2e27e4a5b3524cf491d75fddc8db56ef&amp;nl-query=VCTF+3C+2.5" TargetMode="External"/><Relationship Id="rId22" Type="http://schemas.openxmlformats.org/officeDocument/2006/relationships/hyperlink" Target="https://smartstore.naver.com/seven7nt/products/8757029846?nl-query=%EC%A0%88%EC%97%B0%ED%85%8C%EC%9D%B4%ED%94%84&amp;nl-ts-pid=iJYk0dqo15wssMFgP34ssssssqG-523646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brand.naver.com/dorco/products/10268969217" TargetMode="External"/><Relationship Id="rId13" Type="http://schemas.openxmlformats.org/officeDocument/2006/relationships/hyperlink" Target="https://smartstore.naver.com/wori09/products/5212242076?NaPm=ct%3Dm7il43pk%7Cci%3Df2c5c96c582b63b08f78b4040220c299f11fc195%7Ctr%3Dslsl%7Csn%3D567236%7Chk%3D163ae36367fca03719f6f33256ee4a16b3b05066&amp;nl-au=28609fe524f6453a91d6cdbb2350c64c&amp;nl-query=%ED%99%94%EC%8B%A0+p-300" TargetMode="External"/><Relationship Id="rId3" Type="http://schemas.openxmlformats.org/officeDocument/2006/relationships/hyperlink" Target="https://link.auction.co.kr/gate/pcs?item-no=B528534105&amp;sub-id=1&amp;service-code=10000003&amp;NaPm=ct%3Dm7is4mrc%7Cci%3D3f9aca22a26b4bb2e6a731703f3fa9294f07c54d%7Ctr%3Dslsl%7Csn%3D114%7Chk%3D7ded31a7241a596f983257a58a10f1a90fa9894f" TargetMode="External"/><Relationship Id="rId7" Type="http://schemas.openxmlformats.org/officeDocument/2006/relationships/hyperlink" Target="https://brand.naver.com/dorco/products/10302245326?n_media=11068&amp;n_query=%EC%BB%A4%ED%84%B0%EC%B9%BC%EB%8F%84%EB%A3%A8%EC%BD%94&amp;n_rank=1&amp;n_ad_group=grp-a001-02-000000042821730&amp;n_ad=nad-a001-02-000000306124759&amp;n_campaign_type=2&amp;n_mall_id=ncp_1oas2t_01&amp;n_mall_pid=10302245326&amp;n_ad_group_type=2&amp;n_match=3&amp;NaPm=ct%3Dm7edzjxk%7Cci%3DER97bd2364%2Df01c%2D11ef%2D8672%2Df0b2b9003b74%7Ctr%3Dpla%7Chk%3De7e4a6da46ec95ac1cd2610992b13cb6a9f6bc23%7Cnacn%3DIRNxBgAZcCZN" TargetMode="External"/><Relationship Id="rId12" Type="http://schemas.openxmlformats.org/officeDocument/2006/relationships/hyperlink" Target="https://smartstore.naver.com/megatool/products/2046045299?nl-au=28e79641156e4e498008a12c7cf554a2&amp;nl-query=%EC%8B%25A" TargetMode="External"/><Relationship Id="rId2" Type="http://schemas.openxmlformats.org/officeDocument/2006/relationships/hyperlink" Target="https://smartstore.naver.com/test-king/products/9088917879?NaPm=ct%3Dm7e4a4o0%7Cci%3Dd1496a0c94a0b1ac659995bdce8ef0ae0d664280%7Ctr%3Dslsc%7Csn%3D9185054%7Chk%3Dfba8149bb1f4229b02aae4bab89af4dcf5a83794&amp;nl-au=11b756d8acdd4fc5af97d8959e92b828&amp;nl-query=%EC%A0%88%EC%97%B0%EC%A0%80%ED%95%AD%EA%B3%84+4056-20" TargetMode="External"/><Relationship Id="rId16" Type="http://schemas.openxmlformats.org/officeDocument/2006/relationships/printerSettings" Target="../printerSettings/printerSettings5.bin"/><Relationship Id="rId1" Type="http://schemas.openxmlformats.org/officeDocument/2006/relationships/hyperlink" Target="https://smartstore.naver.com/kj_tool/products/10922958165?nl-query=%EB%94%94%EC%9B%94%ED%8A%B8+%EA%B3%B5%EA%B5%AC%EA%B0%80%EB%B0%A9&amp;nl-ts-pid=iJ7w5dpzL8VssLchqNhsssssttR-053223&amp;NaPm=ct%3Dm78s6em8%7Cci%3Db750db8bfe515ca16ecb43062776ad737eb41352%7Ctr%3Dsls%7Csn%3D9026845%7Chk%3Dee744ee676b60b04f596a109350bdf7117d9068c" TargetMode="External"/><Relationship Id="rId6" Type="http://schemas.openxmlformats.org/officeDocument/2006/relationships/hyperlink" Target="https://smartstore.naver.com/dabia/products/2502333090" TargetMode="External"/><Relationship Id="rId11" Type="http://schemas.openxmlformats.org/officeDocument/2006/relationships/hyperlink" Target="https://smartstore.naver.com/abctool/products/5513609060?NaPm=ct%3Dm7ikjujk%7Cci%3D924be6a8c2a779463b854377822cfac87e6c120f%7Ctr%3Dslsl%7Csn%3D300175%7Chk%3D204f0be7c7fd6d48105fe599e7c9dfa9379e9a6d&amp;nl-au=ed5759c25da84223a5bf235f558c961b&amp;nl-query=%EC%9E%90%ED%99%94%EA%B8%B0" TargetMode="External"/><Relationship Id="rId5" Type="http://schemas.openxmlformats.org/officeDocument/2006/relationships/hyperlink" Target="https://smartstore.naver.com/2012ings/products/6919029458?nl-au=3cad20b136fa4ced9508143d1784f9b4&amp;nl-query=%EC%97%A1%EC%86%90+%EB%9D%BC%EB%B2%A8%ED%94%84%EB%A6%B0%ED%84%B0" TargetMode="External"/><Relationship Id="rId15" Type="http://schemas.openxmlformats.org/officeDocument/2006/relationships/hyperlink" Target="https://smartstore.naver.com/fiveon/products/6635363498?" TargetMode="External"/><Relationship Id="rId10" Type="http://schemas.openxmlformats.org/officeDocument/2006/relationships/hyperlink" Target="https://smartstore.naver.com/thejjinjjin/products/4722782053?NaPm=ct%3Dm7ikfu94%7Cci%3D05089b7c47984420ca5f8625d9dc509a69834b31%7Ctr%3Dslsl%7Csn%3D834929%7Chk%3Daeba798ba6a1806ecde8db95573d34f37d67e118&amp;nl-au=c03e0b2b83004dd1af04ab7c342114aa&amp;nl-query=%EC%96%91%EB%82%A0+%ED%86%A0%EC%85%98%EB%B9%84%ED%8A%B8" TargetMode="External"/><Relationship Id="rId4" Type="http://schemas.openxmlformats.org/officeDocument/2006/relationships/hyperlink" Target="https://smartstore.naver.com/3measymall/products/11188027070?nl-query=%ED%94%84%EB%A1%9C%EA%B7%B8%EB%A6%BD3000MAX&amp;nl-ts-pid=iJQmylqpsECsshsAM0sssssssG4-409071&amp;NaPm=ct%3Dm7e533vk%7Cci%3Dd1b0df39fde64525bd0112349b47603d9360976c%7Ctr%3Dsls%7Csn%3D228875%7Chk%3Db85fd202224c7b184a8e9e5e3cf033274cd6632f" TargetMode="External"/><Relationship Id="rId9" Type="http://schemas.openxmlformats.org/officeDocument/2006/relationships/hyperlink" Target="https://smartstore.naver.com/ksshoptop/products/7514431967" TargetMode="External"/><Relationship Id="rId14" Type="http://schemas.openxmlformats.org/officeDocument/2006/relationships/hyperlink" Target="https://smartstore.naver.com/fiveon/products/6635363498?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https://www.coupang.com/vp/products/5196343884?itemId=7229344964&amp;vendorItemId=83921309077&amp;src=1042501&amp;spec=10304968&amp;addtag=400&amp;ctag=5196343884&amp;lptag=I7229344964&amp;itime=20250212095733&amp;pageType=PRODUCT&amp;pageValue=5196343884&amp;wPcid=17289785026108348690875&amp;wRef=" TargetMode="External"/><Relationship Id="rId7" Type="http://schemas.openxmlformats.org/officeDocument/2006/relationships/hyperlink" Target="https://smartstore.naver.com/megatool/products/2046045299?nl-au=28e79641156e4e498008a12c7cf554a2&amp;nl-query=%EC%8B%25A" TargetMode="External"/><Relationship Id="rId2" Type="http://schemas.openxmlformats.org/officeDocument/2006/relationships/hyperlink" Target="https://smartstore.naver.com/workmanpt/products/8834292430?n_media=11068&amp;n_query=%EC%A0%84%EB%8F%99%EC%9E%84%ED%8C%A9&amp;n_rank=2&amp;n_ad_group=grp-a001-02-000000036547735&amp;n_ad=nad-a001-02-000000315605732&amp;n_campaign_type=2&amp;n_mall_id=ncp_1o1tus_01&amp;n_mall_pid=883" TargetMode="External"/><Relationship Id="rId1" Type="http://schemas.openxmlformats.org/officeDocument/2006/relationships/hyperlink" Target="https://search.shopping.naver.com/catalog/46001352798?cat_id=50003410&amp;frm=NVSCPRO&amp;query=%EB%82%98%EB%A6%AC%EC%98%A8+%EC%A0%84%EB%8F%99%EC%86%A1%ED%92%8D%EA%B8%B0&amp;nl-ts-pid=iIYWBlpzLiwssEPuAhsssssst7G-406308&amp;NaPm=ct%3Dm716nec0%7Cci%3Db9c9d42601b6d5155e0438" TargetMode="External"/><Relationship Id="rId6" Type="http://schemas.openxmlformats.org/officeDocument/2006/relationships/hyperlink" Target="https://smartstore.naver.com/atool/products/4038751933?nl-au=6b92e2ee3c7d4f77bf3d2b93ef5ba226&amp;nl-query=%ED%81%AC%25E" TargetMode="External"/><Relationship Id="rId5" Type="http://schemas.openxmlformats.org/officeDocument/2006/relationships/hyperlink" Target="https://smartstore.naver.com/fiveon/products/6635363498?NaPm=ct%3Dm717ik4i%7Cci%3DER17ea4461%2De8dd%2D11ef%2D8672%2Df0b2b9003b74%7Ctr%3Dpla%7Chk%3Dfb8707228c9b3376ab58157d27ea70d002730198%7Cnacn%3DOxT1BgQNVthR" TargetMode="External"/><Relationship Id="rId4" Type="http://schemas.openxmlformats.org/officeDocument/2006/relationships/hyperlink" Target="https://smartstore.naver.com/fiveon/products/6635363498?NaPm=ct%3Dm717ik4i%7Cci%3DER17ea4461%2De8dd%2D11ef%2D8672%2Df0b2b9003b74%7Ctr%3Dpla%7Chk%3Dfb8707228c9b3376ab58157d27ea70d002730198%7Cnacn%3DOxT1BgQNVthR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hyperlink" Target="https://www.coupang.com/vp/products/8544625194?itemId=24740189382&amp;vendorItemId=83508296006&amp;src=1139000&amp;spec=10799999&amp;addtag=400&amp;ctag=8544625194&amp;lptag=AF1784908&amp;itime=20250225151421&amp;pageType=PRODUCT&amp;pageValue=8544625194&amp;wPcid=16442823176418843221778&amp;wRef=p" TargetMode="External"/><Relationship Id="rId7" Type="http://schemas.openxmlformats.org/officeDocument/2006/relationships/hyperlink" Target="https://www.coupang.com/vp/products/6430252674?itemId=13873316499&amp;vendorItemId=87099361202&amp;src=1032034&amp;spec=10305198&amp;addtag=400&amp;ctag=6430252674&amp;lptag=I13873316499&amp;itime=20250225214922&amp;pageType=PRODUCT&amp;pageValue=6430252674&amp;wPcid=16442823176418843221778&amp;wRe" TargetMode="External"/><Relationship Id="rId2" Type="http://schemas.openxmlformats.org/officeDocument/2006/relationships/hyperlink" Target="https://www.gmarket.co.kr/n/search?keyword=%EC%A0%84%EA%B8%B0%EC%9A%A9%ED%92%88&amp;jaehuid=200002657&amp;itemno=4100193265" TargetMode="External"/><Relationship Id="rId1" Type="http://schemas.openxmlformats.org/officeDocument/2006/relationships/hyperlink" Target="https://www.coupang.com/vp/products/8539417026?itemId=24722524574&amp;vendorItemId=91731734979&amp;q=%EC%A0%88%EC%97%B0%EC%A0%80%ED%95%AD%EA%B3%84&amp;itemsCount=36&amp;searchId=0c4500432296991&amp;rank=2&amp;searchRank=2&amp;isAddedCart=" TargetMode="External"/><Relationship Id="rId6" Type="http://schemas.openxmlformats.org/officeDocument/2006/relationships/hyperlink" Target="https://www.11st.co.kr/products/5617427669?service_id=estimatedn&amp;utm_term=&amp;utm_campaign=%B4%D9%B3%AA%BF%CDpc_%B0%A1%B0%DD%BA%F1%B1%B3%B1%E2%BA%BB&amp;utm_source=%B4%D9%B3%AA%BF%CD_PC_PCS&amp;utm_medium=%B0%A1%B0%DD%BA%F1%B1%B3" TargetMode="External"/><Relationship Id="rId5" Type="http://schemas.openxmlformats.org/officeDocument/2006/relationships/hyperlink" Target="http://itempage3.auction.co.kr/DetailView.aspx?itemno=D260590645" TargetMode="External"/><Relationship Id="rId4" Type="http://schemas.openxmlformats.org/officeDocument/2006/relationships/hyperlink" Target="https://item.gmarket.co.kr/Item?goodscode=286129665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shinyoungtools/products/5252592559?NaPm=ct%3Dm730rew0%7Cci%3D10939dd8503642e0041ccd6f5582d712cb2aeced%7Ctr%3Dslsl%7Csn%3D916034%7Chk%3D5b49f32b882df9ff352a59d5016e377c8cd9bad6&amp;nl-au=53dbb35a19d440b08177a3e35ccfb1c6&amp;nl-query=%25E" TargetMode="External"/><Relationship Id="rId13" Type="http://schemas.openxmlformats.org/officeDocument/2006/relationships/hyperlink" Target="https://smartstore.naver.com/m09/products/4569962112?NaPm=ct%3Dm74ibnk0%7Cci%3D6bcb185b6edd32908c83b7f1d582174e18367134%7Ctr%3Dslsl%7Csn%3D292682%7Chk%3D5e05095d1692123f3682c35e15553c687da87246&amp;nl-au=577959350bc14b0397a2df94f9a87a84&amp;nl-query=%EC%9C%A1%EA%25" TargetMode="External"/><Relationship Id="rId18" Type="http://schemas.openxmlformats.org/officeDocument/2006/relationships/hyperlink" Target="https://smartstore.naver.com/woosu09/products/10628453907" TargetMode="External"/><Relationship Id="rId3" Type="http://schemas.openxmlformats.org/officeDocument/2006/relationships/hyperlink" Target="http://itempage3.auction.co.kr/DetailView.aspx?itemno=B292622171" TargetMode="External"/><Relationship Id="rId21" Type="http://schemas.openxmlformats.org/officeDocument/2006/relationships/hyperlink" Target="https://smartstore.naver.com/thejjinjjin/products/4722782053?NaPm=ct%3Dm7ikx6hc%7Cci%3Dc4c92bc3eb912b41776c87ed41c99392aeced78e%7Ctr%3Dslsl%7Csn%3D834929%7Chk%3D43a3366158740e657f432a830948967b14722ac9&amp;nl-au=0414d91b41ec4a97a5fa7f5ea1376dd2&amp;nl-query=%EB%25B" TargetMode="External"/><Relationship Id="rId7" Type="http://schemas.openxmlformats.org/officeDocument/2006/relationships/hyperlink" Target="https://smartstore.naver.com/sannae/products/5978623551?n_media=11068&amp;n_query=%ED%83%80%EC%A7%80%EB%A7%88%EC%BB%A4%ED%84%B0%EC%B9%BC&amp;n_rank=1&amp;n_ad_group=grp-a001-02-000000023740680&amp;n_ad=nad-a001-02-000000157924499&amp;n_campaign_type=2&amp;n_mall_id=cmo0893&amp;n_mal" TargetMode="External"/><Relationship Id="rId12" Type="http://schemas.openxmlformats.org/officeDocument/2006/relationships/hyperlink" Target="https://smartstore.naver.com/hi100409/products/4618791800?NaPm=ct%3Dm731z3f4%7Cci%3D196190739cafb559b3064832ce878ef02cdd2648%7Ctr%3Dslsl%7Csn%3D914312%7Chk%3D7ba5e723945eaafe5ba778f6d39a0001af2c0305&amp;nl-au=f07b1795fcd84e60a6f7231ff1dd8af6&amp;nl-query=%EC%A0%258" TargetMode="External"/><Relationship Id="rId17" Type="http://schemas.openxmlformats.org/officeDocument/2006/relationships/hyperlink" Target="https://smartstore.naver.com/09rabbit/products/3837489364?NaPm=ct%3Dm78s4lsw%7Cci%3D919cdc8f6d09483f83142fc80b48dca830fb0690%7Ctr%3Dslsl%7Csn%3D654913%7Chk%3De1331b4e973f3113114d0dd5d29cd5ab459f53ef&amp;nl-au=383fcd5e51e44f32bc3bee6f9eca29b4&amp;nl-query=%ED%95%25B" TargetMode="External"/><Relationship Id="rId2" Type="http://schemas.openxmlformats.org/officeDocument/2006/relationships/hyperlink" Target="https://smartstore.naver.com/wori09/products/5212242076?NaPm=ct%3Dm72yhsm8%7Cci%3D8cfe543fc9a3a799ea5024dee886a99118a6f2c5%7Ctr%3Dslsl%7Csn%3D567236%7Chk%3Df12ccb93c96836d2d4e0f748660394c16f79b3f6&amp;nl-au=7760172be3754224955b074b6d9f7c30&amp;nl-query=%ED%99%94%25" TargetMode="External"/><Relationship Id="rId16" Type="http://schemas.openxmlformats.org/officeDocument/2006/relationships/hyperlink" Target="https://smartstore.naver.com/ladder_shop/products/8062646168?NaPm=ct%3Dm78rooi0%7Cci%3Da5f8c4ec91fc5dcf10dcbf46fc384c987f9eb47b%7Ctr%3Dslsl%7Csn%3D905169%7Chk%3Dd0000570d1a82cc3ca536d3e2c52ccf13950819c&amp;nl-au=bfbc47cddd4045efb11d486a2f1d0676&amp;nl-query=4%EB%25" TargetMode="External"/><Relationship Id="rId20" Type="http://schemas.openxmlformats.org/officeDocument/2006/relationships/hyperlink" Target="https://www.coupang.com/vp/products/7754478594?itemId=20895808515&amp;vendorItemId=87962907398&amp;src=1032001&amp;spec=10305198&amp;addtag=400&amp;ctag=7754478594&amp;lptag=I20895808515&amp;itime=20250217164034&amp;pageType=PRODUCT&amp;pageValue=7754478594&amp;wPcid=17254419991253739831411&amp;wRe" TargetMode="External"/><Relationship Id="rId1" Type="http://schemas.openxmlformats.org/officeDocument/2006/relationships/hyperlink" Target="https://smartstore.naver.com/atool/products/4038751933?NaPm=ct%3Dm72wrdpc%7Cci%3D624236fb16120c73410c944ca39e8a43e19ba11b%7Ctr%3Dslsl%7Csn%3D705968%7Chk%3D2bdad75b27ac7809fc39544e5fe6ea66a9911b1b&amp;nl-au=6b92e2ee3c7d4f77bf3d2b93ef5ba226&amp;nl-query=%ED%81%AC%25E" TargetMode="External"/><Relationship Id="rId6" Type="http://schemas.openxmlformats.org/officeDocument/2006/relationships/hyperlink" Target="https://smartstore.naver.com/09guide/products/5244623145?NaPm=ct%3Dm72zc5zc%7Cci%3D6d328bc80d5e3ad810720c73fb97181dde6f2c4a%7Ctr%3Dslsl%7Csn%3D790365%7Chk%3D3bd708e1a8f1a39b231b0cf7a5457273b3c80efa&amp;nl-au=3f06be9f555e4604bdc4d48250495ce3&amp;nl-query=%ED%83%80" TargetMode="External"/><Relationship Id="rId11" Type="http://schemas.openxmlformats.org/officeDocument/2006/relationships/hyperlink" Target="https://smartstore.naver.com/gooodtool/products/4519668286" TargetMode="External"/><Relationship Id="rId5" Type="http://schemas.openxmlformats.org/officeDocument/2006/relationships/hyperlink" Target="https://smartstore.naver.com/jiapin/products/5244106862" TargetMode="External"/><Relationship Id="rId15" Type="http://schemas.openxmlformats.org/officeDocument/2006/relationships/hyperlink" Target="https://smartstore.naver.com/kj_tool/products/10922958165?nl-query=%EB%94%94%EC%9B%94%ED%8A%B8+%EA%B3%B5%EA%B5%AC%EA%B0%80%EB%B0%A9&amp;nl-ts-pid=iJ71mdqo15Vssh1utKKssssst8C-445502&amp;NaPm=ct%3Dm78t2gxs%7Cci%3De1ec417889048fd4cf6a56c0173e0b427ba5ede7%7Ctr%3Dsls%25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hyperlink" Target="https://smartstore.naver.com/gooodtool/products/5785379194?NaPm=ct%3Dm733l3ds%7Cci%3Db181bb34ec8b660016dc3372608da948c658b3cf%7Ctr%3Dslct%7Csn%3D402432%7Chk%3Dfb9d40851780750def8d0c1be23ab44907477f37&amp;nl-au=c9f58c9bc4c04198a5fceadf909c53bb&amp;nl-query=%ED%9E%25" TargetMode="External"/><Relationship Id="rId19" Type="http://schemas.openxmlformats.org/officeDocument/2006/relationships/hyperlink" Target="https://smartstore.naver.com/woosu09/products/5301386858?NaPm=ct%3Dm78sh56w%7Cci%3D727e58349a1c01d20fded430bbafa0b843880515%7Ctr%3Dslsl%7Csn%3D421598%7Chk%3D7b880d5330c7418ffef333a4ca6fb65e93d2f3a1&amp;nl-au=819ffbd009ba49f2a9e76c67c18fc402&amp;nl-query=HIT+%ED%258" TargetMode="External"/><Relationship Id="rId4" Type="http://schemas.openxmlformats.org/officeDocument/2006/relationships/hyperlink" Target="https://smartstore.naver.com/jiapin/products/5250557966" TargetMode="External"/><Relationship Id="rId9" Type="http://schemas.openxmlformats.org/officeDocument/2006/relationships/hyperlink" Target="https://smartstore.naver.com/kumchang/products/5037072723?NaPm=ct%3Dm730ywy8%7Cci%3D7f226980338f1eadc28901f5f03080fd673d4baa%7Ctr%3Dslsl%7Csn%3D285000%7Chk%3D67e90a175cdb0147faff9289b6ec613f45ef4de0&amp;nl-au=1a48b75f36d74049962de87219db6ff3&amp;nl-query=%EC%84%259" TargetMode="External"/><Relationship Id="rId14" Type="http://schemas.openxmlformats.org/officeDocument/2006/relationships/hyperlink" Target="https://smartstore.naver.com/negozone01/products/335119803?NaPm=ct%3Dm74iz4go%7Cci%3D85d3071b099d9c1cfaa20ca0e4c9b9ecf671a193%7Ctr%3Dslsl%7Csn%3D309541%7Chk%3Dadb6c7b797093f949853750b99e02094e7f45df4&amp;nl-au=bb4acc7cb1814f50ac72de721a780da8&amp;nl-query=%EC%9E%25" TargetMode="External"/><Relationship Id="rId22" Type="http://schemas.openxmlformats.org/officeDocument/2006/relationships/hyperlink" Target="http://itempage3.auction.co.kr/DetailView.aspx?itemno=B29262217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smartstore.naver.com/xenicsstore/products/10197245472?NaPm=ct%3Dm7ijq784%7Cci%3DER2d036d88%2Df266%2D11ef%2D9950%2Df0b2b9003d7c%7Ctr%3Dpla%7Chk%3Dd80a8f9ff1fad7ec95f5f7d3e697e8ca0c69b735%7Cnacn%3D3k8vBgwOVpGfB" TargetMode="External"/><Relationship Id="rId2" Type="http://schemas.openxmlformats.org/officeDocument/2006/relationships/hyperlink" Target="https://smartstore.naver.com/seven7nt/products/8757029846?nl-query=%EC%A0%88%EC%97%B0%ED%85%8C%EC%9D%B4%ED%94%84&amp;nl-ts-pid=iJYk0dqo15wssMFgP34ssssssqG-523646&amp;NaPm=ct%3Dm7ig8zp4%7Cci%3D2c0c6fb67a5fce1d477652eb1529e7b52e85d71f%7Ctr%3Dsls%7Csn%3D2438378%7Chk%3De5cab08f94c7f51765bf93a1515a412d4e518927" TargetMode="External"/><Relationship Id="rId1" Type="http://schemas.openxmlformats.org/officeDocument/2006/relationships/hyperlink" Target="https://smartstore.naver.com/changsungmall/products/414706994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s://smartstore.naver.com/speed-bar/products/7675207651?nl-query=LS+%EB%88%84%EC%A0%84%EC%B0%A8%EB%8B%A8%EA%B8%B0&amp;nl-ts-pid=iJYxAdqX5mNssALuq94ssssssF4-224580&amp;NaPm=ct%3Dm7ijjxc0%7Cci%3Da688fc8015d1b0b1410cc607ebff99f48ed5063c%7Ctr%3Dsls%7Csn%3D869600%7Chk%3D485964696202569b96514b85dd29426f5ef426ed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smartstore.naver.com/giwoomall/products/6359424690?NaPm=ct%3Dm86xf32g%7Cci%3D8ea3acd2f049f2218b052ea179891538767cf065%7Ctr%3Dslsl%7Csn%3D418717%7Chk%3D888205e9f83a8aa0507efecaf4507c6ff604a6d5&amp;nl-au=6e8a3299666f435f9dabf337f8034447&amp;nl-query=%ED%8E%9C%ED%99%80+%EB%8B%A8%EC%9E%90+%EC%84%B8%ED%8A%B8" TargetMode="External"/><Relationship Id="rId7" Type="http://schemas.openxmlformats.org/officeDocument/2006/relationships/hyperlink" Target="https://smartstore.naver.com/xenicsstore/products/10197245472?" TargetMode="External"/><Relationship Id="rId2" Type="http://schemas.openxmlformats.org/officeDocument/2006/relationships/hyperlink" Target="https://smartstore.naver.com/xenicsstore/products/10197245472?" TargetMode="External"/><Relationship Id="rId1" Type="http://schemas.openxmlformats.org/officeDocument/2006/relationships/hyperlink" Target="https://smartstore.naver.com/atom-electric/products/10448399016?nl-au=ee78c5b323434388a7d6159ee0279133&amp;nl-query=HFIX+2.5SQ" TargetMode="External"/><Relationship Id="rId6" Type="http://schemas.openxmlformats.org/officeDocument/2006/relationships/hyperlink" Target="https://smartstore.naver.com/good09/products/7090751578?NaPm=ct%3Dm86yxagg%7Cci%3D22034b12edd9ff6e0b8ef2fae79db8944ff24276%7Ctr%3Dslsl%7Csn%3D165729%7Chk%3Dc4a50fe741d9db36098d4aeb0416c9b73cafb137&amp;nl-au=ee01cc1609cc4dda9cf8e1b1e49d47b3&amp;nl-query=%EC%A0%84%EB%8F%99%EB%93%9C%EB%9D%BC%EC%9D%B4%EB%B2%84+%EB%B2%A0%EC%85%80" TargetMode="External"/><Relationship Id="rId5" Type="http://schemas.openxmlformats.org/officeDocument/2006/relationships/hyperlink" Target="https://smartstore.naver.com/jiapin/products/6285166449?NaPm=ct%3Dm86ya7fs%7Cci%3D1bef4693ecc88ce21b898f5c576dd1db3ac6f706%7Ctr%3Dslsl%7Csn%3D747614%7Chk%3Dd399719b7c53088b15672796dd755b14c8ec2b90&amp;nl-au=d2811d6647084b42b8a007e36a57593b&amp;nl-query=%EB%93%9C%EB%9D%BC%EC%9D%B4%EB%B2%84+%EC%96%91%EC%9A%A9" TargetMode="External"/><Relationship Id="rId4" Type="http://schemas.openxmlformats.org/officeDocument/2006/relationships/hyperlink" Target="https://brand.naver.com/naughtyon/products/6363064077?NaPm=ct%3Dm86xk9so%7Cci%3D3b6f8016559da6abf50533324193ed269d3a3c1e%7Ctr%3Dslslsp%7Csn%3D2378310%7Chk%3Daf89a2a4250a2c8482cdcec40e2c201593b4cdb8&amp;nl-au=c05b597d7c11439ca06d7f8f599ffb1d&amp;nl-query=%EB%A0%88%EC%9D%B4%EC%A0%80%EB%A0%88%EB%B2%A8%EA%B8%B0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smartstore.naver.com/xenicsstore/products/10197245472?" TargetMode="External"/><Relationship Id="rId7" Type="http://schemas.openxmlformats.org/officeDocument/2006/relationships/printerSettings" Target="../printerSettings/printerSettings11.bin"/><Relationship Id="rId2" Type="http://schemas.openxmlformats.org/officeDocument/2006/relationships/hyperlink" Target="https://smartstore.naver.com/changsungmall/products/414706994" TargetMode="External"/><Relationship Id="rId1" Type="http://schemas.openxmlformats.org/officeDocument/2006/relationships/hyperlink" Target="https://ms-mall.kr/product/detail.html?product_no=951&amp;cate_no=152&amp;display_group=1&amp;cafe_mkt=naver_ks&amp;mkt_in=Y&amp;ghost_mall_id=naver&amp;ref=naver_open&amp;NaPm=ct%3Dm7wp9tuv%7Cci%3DERd59b77b4%2Dfa2e%2D11ef%2Db59a%2Da0369ffb3ca8%7Ctr%3Dpla%7Chk%3D38c5bf17c665f9be3462e8553fb971636645328d%7Cnacn%3DcvMwBgAC6RHF" TargetMode="External"/><Relationship Id="rId6" Type="http://schemas.openxmlformats.org/officeDocument/2006/relationships/hyperlink" Target="https://smartstore.naver.com/xenicsstore/products/10197245472?" TargetMode="External"/><Relationship Id="rId5" Type="http://schemas.openxmlformats.org/officeDocument/2006/relationships/hyperlink" Target="https://smartstore.naver.com/shlights/products/10462853300?NaPm=ct%3Dm7e2ubp4%7Cci%3D4f0d4f95dba72325fc60c3a7a90018ce8a832453%7Ctr%3Dslsl%7Csn%3D11044274%7Chk%3D758fff2807029825b4a579d7177e7bae73cfbf4a&amp;nl-au=46590ce2af4b43fca3e14f01923cb456&amp;nl-query=LED+%25" TargetMode="External"/><Relationship Id="rId4" Type="http://schemas.openxmlformats.org/officeDocument/2006/relationships/hyperlink" Target="https://smartstore.naver.com/fiveon/products/6635363498?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sportyhaul/products/11240414045?nl-query=%EC%9E%91%EC%97%85%ED%99%94&amp;nl-au=4efa1132df8f41c9911c291cd4c0bd21&amp;NaPm=ci%3D4efa1132df8f41c9911c291cd4c0bd21%7Cct%3Dm74csmm8%7Ctr%3Dnslsl%7Csn%3D11984714%7Chk%3Dfde15e5bf0d6a4ae267a1b3277852508bcc03870" TargetMode="External"/><Relationship Id="rId3" Type="http://schemas.openxmlformats.org/officeDocument/2006/relationships/hyperlink" Target="https://smartstore.naver.com/1234567kjkj/products/9512870031?n_media=27758&amp;n_query=%ED%9B%84%EB%A0%89%EC%8B%9C%EB%B8%94&amp;n_rank=1&amp;n_ad_group=grp-a001-02-000000038636806&amp;n_ad=nad-a001-02-000000273153041&amp;n_campaign_type=2&amp;n_mall_id=ncp_1nnbdj_01&amp;n_mall_pid=9512870031&amp;n_ad_group_type=2&amp;n_match=3&amp;NaPm=ct%3Dm7329d8e%7Cci%3DER1bf6460c%2De9e2%2D11ef%2Dbe32%2Da0369ffabec0%7Ctr%3Dpla%7Chk%3D847927adf8462af11e808ad9f1fd011dde935ff4%7Cnacn%3DPmdbBgwO9HlV" TargetMode="External"/><Relationship Id="rId7" Type="http://schemas.openxmlformats.org/officeDocument/2006/relationships/hyperlink" Target="https://www.11st.co.kr/products/1408753884?NaPm=ct%3Dm749v3tk%7Cci%3D65f2628f5771d57db5dba910d57c29aedcf51d26%7Ctr%3Dslsc%7Csn%3D17703%7Chk%3D47e3d013bb755eca6c2c46ac9f409905ccb1a738&amp;utm_term=&amp;utm_campaign=%B3%D7%C0%CC%B9%F6pc_%B0%A1%B0%DD%BA%F1%B1%B3%B1%E2%BA%BB&amp;utm_source=%B3%D7%C0%CC%B9%F6_PC_PCS&amp;utm_medium=%B0%A1%B0%DD%BA%F1%B1%B3" TargetMode="External"/><Relationship Id="rId2" Type="http://schemas.openxmlformats.org/officeDocument/2006/relationships/hyperlink" Target="https://smartstore.naver.com/touchelectric/products/7170895087?nl-query=%EB%A7%A4%EC%9E%85%EC%BD%98%EC%84%BC%ED%8A%B8&amp;nl-ts-pid=iI2oZsqo1awssg0BKm4ssssstkd-191144&amp;NaPm=ct%3Dm7323jww%7Cci%3D0c837aeb67ac17f657624a5bc1365221900868b1%7Ctr%3Dairsp%7Csn%3D3132798%7Chk%3D08d9bdfc88a06392564490869384b09075d278e1" TargetMode="External"/><Relationship Id="rId1" Type="http://schemas.openxmlformats.org/officeDocument/2006/relationships/hyperlink" Target="https://smartstore.naver.com/builtinnol/products/8561152913?n_media=27758&amp;n_query=%EB%82%A9%EC%9E%91%EC%BD%98%EC%84%BC%ED%8A%B8&amp;n_rank=1&amp;n_ad_group=grp-a001-02-000000035925833&amp;n_ad=nad-a001-02-000000254585614&amp;n_campaign_type=2&amp;n_mall_id=ncp_1o4ekb_01&amp;n_mall_pid=8561152913&amp;n_ad_group_type=2&amp;n_match=3&amp;NaPm=ct%3Dm731vb1z%7Cci%3DER94f38cda%2De9e0%2D11ef%2D8672%2Df0b2b9003b74%7Ctr%3Dpla%7Chk%3Da8c2ef94d5fe486a6e13fe67dabd8920759737bd%7Cnacn%3DPmdbBgwO9HlV" TargetMode="External"/><Relationship Id="rId6" Type="http://schemas.openxmlformats.org/officeDocument/2006/relationships/hyperlink" Target="https://smartstore.naver.com/ruichi6688/products/10126596082?nl-query=SDS%20MAX&amp;frm=NVSCPSI&amp;pageid=iIJZBdqVOZCssk0KXJhssssssOV-171021&amp;NaPm=ci%3DiIJZBdqVOZCssk0KXJhssssssOV-171021%7Cct%3Dm749gbnd%7Ctr%3Dnsls%7Csn%3D6176816%7Chk%3D9457eb7895e1f10c6ac10d9017e97581c4d05af7" TargetMode="External"/><Relationship Id="rId5" Type="http://schemas.openxmlformats.org/officeDocument/2006/relationships/hyperlink" Target="https://smartstore.naver.com/gwl/products/11236123650?nl-query=%EB%82%A9%EC%9E%91+%EB%A9%80%ED%8B%B0%ED%83%AD&amp;nl-ts-pid=iIISplqo1LVssaQ5dUwssssstno-255777&amp;NaPm=ct%3Dm742cdog%7Cci%3D0d913028f0fb83694553d9c08df8ad9cdff9c432%7Ctr%3Dsls%7Csn%3D10348526%7Chk%3Da1a21febc4f1479c5980dc58efb138ec7cecb490" TargetMode="External"/><Relationship Id="rId4" Type="http://schemas.openxmlformats.org/officeDocument/2006/relationships/hyperlink" Target="https://smartstore.naver.com/metalgz/products/11160482287" TargetMode="External"/><Relationship Id="rId9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toolmaker/products/9737374753?NaPm=ct%3Dm718dom8%7Cci%3D0yS0003GY%2DHBcFGGCeYl%7Ctr%3Dplas%7Chk%3D3a214dfaee6cf468a8c1c4be3d93cf8ce6b9af89%7Cnacn%3DATamBgQNn9iy" TargetMode="External"/><Relationship Id="rId13" Type="http://schemas.openxmlformats.org/officeDocument/2006/relationships/hyperlink" Target="https://smartstore.naver.com/xenicsstore/products/10197245472?" TargetMode="External"/><Relationship Id="rId3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7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12" Type="http://schemas.openxmlformats.org/officeDocument/2006/relationships/hyperlink" Target="https://smartstore.naver.com/harangstore1017/products/9260804088?NaPm=ct%3Dm7r6paqh%7Cci%3DER4b14d8c4%2Df726%2D11ef%2Db361%2Da0369ffabe94%7Ctr%3Dpla%7Chk%3D828dad74e4cd22afcd3806ba25964d7d084c317a%7Cnacn%3DcCskBggk5LUT" TargetMode="External"/><Relationship Id="rId2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1" Type="http://schemas.openxmlformats.org/officeDocument/2006/relationships/hyperlink" Target="https://smartstore.naver.com/toolz09/products/4523028121?NaPm=ct%3Dm71840mg%7Cci%3Dedae13181a3a0296ec4a0cccebb02b5ae8c1ddd9%7Ctr%3Dslsl%7Csn%3D867922%7Chk%3D7731cbd4a3e5397ce03e081e6fd5ddeeb90b16b9&amp;nl-au=333220dbec254c39a2b4a6e708542f76&amp;nl-query=%EB%8B%88%ED%8D%BC" TargetMode="External"/><Relationship Id="rId6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11" Type="http://schemas.openxmlformats.org/officeDocument/2006/relationships/hyperlink" Target="https://smartstore.naver.com/kndh/products/2349358686?nl-query=%EB%85%B8%EC%B6%9C%EC%BD%98%EC%84%BC%ED%8A%B8+3%EA%B5%AC&amp;nl-ts-pid=iI2cYlqo1LVssghnhXwssssstxR-065925&amp;NaPm=ct%3Dm72x63so%7Cci%3D22ab31eeaada63bc7fd8a65271f5f0c5906e5700%7Ctr%3Dsls%7Csn%3D346580%7Chk%3D38d2d79ea28080cea77437811dd329f5aaf9a9e8" TargetMode="External"/><Relationship Id="rId5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15" Type="http://schemas.openxmlformats.org/officeDocument/2006/relationships/printerSettings" Target="../printerSettings/printerSettings13.bin"/><Relationship Id="rId10" Type="http://schemas.openxmlformats.org/officeDocument/2006/relationships/hyperlink" Target="https://smartstore.naver.com/kndh/products/2349358819?nl-query=%EB%85%B8%EC%B6%9C%EC%BD%98%EC%84%BC%ED%8A%B8&amp;nl-ts-pid=iI2chdqpts0ssBQnTONssssstzo-026052&amp;NaPm=ct%3Dm72x44t4%7Cci%3D679e6b178b76a9692e944739e12776c16d89283a%7Ctr%3Dsls%7Csn%3D346580%7Chk%3D969efe76ec6f456122456a1361ddc62ecde265af" TargetMode="External"/><Relationship Id="rId4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9" Type="http://schemas.openxmlformats.org/officeDocument/2006/relationships/hyperlink" Target="https://www.coupang.com/vp/products/6458481622?itemId=14046883518&amp;vendorItemId=84614548035&amp;src=1032001&amp;spec=10305197&amp;addtag=400&amp;ctag=6458481622&amp;lptag=I14046883518&amp;itime=20250212105604&amp;pageType=PRODUCT&amp;pageValue=6458481622&amp;wPcid=17393253643359038966541&amp;wRef=cr.shopping.naver.com&amp;wTime=20250212105604&amp;redirect=landing&amp;mcid=3242e34d48b74a2ba39207924f4add67&amp;n_keyword=&amp;n_ad_group=&amp;n_ad=&amp;n_rank=&amp;n_media=&amp;n_keyword_id=&amp;n_campaign_type=&amp;n_query=" TargetMode="External"/><Relationship Id="rId14" Type="http://schemas.openxmlformats.org/officeDocument/2006/relationships/hyperlink" Target="https://smartstore.naver.com/xenicsstore/products/10197245472?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4.bin"/><Relationship Id="rId3" Type="http://schemas.openxmlformats.org/officeDocument/2006/relationships/hyperlink" Target="https://smartstore.naver.com/changsungmall/products/414706994" TargetMode="External"/><Relationship Id="rId7" Type="http://schemas.openxmlformats.org/officeDocument/2006/relationships/hyperlink" Target="https://smartstore.naver.com/sonictool/products/10333717090?NaPm=ct%3Dm8fi5h4g%7Cci%3D23ec4cd99c27011c614f994b39663a34c6107091%7Ctr%3Dslsl%7Csn%3D10363934%7Chk%3D0fdd8ce350adaa5d3407805c7c8182c008db985d&amp;nl-au=514923a91dca4d71abf49a4f913c4b18&amp;nl-query=DWHT70796" TargetMode="External"/><Relationship Id="rId2" Type="http://schemas.openxmlformats.org/officeDocument/2006/relationships/hyperlink" Target="https://smartstore.naver.com/bolt114/products/4509452063" TargetMode="External"/><Relationship Id="rId1" Type="http://schemas.openxmlformats.org/officeDocument/2006/relationships/hyperlink" Target="https://smartstore.naver.com/emsol/products/11288627821/" TargetMode="External"/><Relationship Id="rId6" Type="http://schemas.openxmlformats.org/officeDocument/2006/relationships/hyperlink" Target="https://www.11st.co.kr/products/6553992246?NaPm=ct%3Dm8fi3v94%7Cci%3D69a36d4592ea0fdb5af7ab384d51f37690176f16%7Ctr%3Dslsl%7Csn%3D17703%7Chk%3D34c9e8919c16a1ab196db548ceb727956da30eda&amp;utm_term=&amp;utm_campaign=%B3%D7%C0%CC%B9%F6pc_%B0%A1%B0%DD%BA%F1%B1%B3%B1%E2%BA%BB&amp;utm_source=%B3%D7%C0%CC%B9%F6_PC_PCS&amp;utm_medium=%B0%A1%B0%DD%BA%F1%B1%B3" TargetMode="External"/><Relationship Id="rId5" Type="http://schemas.openxmlformats.org/officeDocument/2006/relationships/hyperlink" Target="https://smartstore.naver.com/seven7nt/products/8757029846?nl-query=%EC%A0%88%EC%97%B0%ED%85%8C%EC%9D%B4%ED%94%84&amp;nl-ts-pid=iJYk0dqo15wssMFgP34ssssssqG-523646" TargetMode="External"/><Relationship Id="rId4" Type="http://schemas.openxmlformats.org/officeDocument/2006/relationships/hyperlink" Target="https://smartstore.naver.com/toolfield/products/10222956947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s://link.auction.co.kr/gate/pcs?item-no=B528534105&amp;sub-id=1&amp;service-code=10000003&amp;NaPm=ct%3Dm7is4mrc%7Cci%3D3f9aca22a26b4bb2e6a731703f3fa9294f07c54d%7Ctr%3Dslsl%7Csn%3D114%7Chk%3D7ded31a7241a596f983257a58a10f1a90fa9894f" TargetMode="External"/><Relationship Id="rId13" Type="http://schemas.openxmlformats.org/officeDocument/2006/relationships/hyperlink" Target="https://www.coupang.com/vp/products/6933842890?itemId=16787808760&amp;vendorItemId=83968602358&amp;src=1032001&amp;spec=10305199&amp;addtag=400&amp;ctag=6933842890&amp;lptag=P6933842890&amp;itime=20250220170735&amp;pageType=PRODUCT&amp;pageValue=6933842890&amp;wPcid=10301161460001059503596&amp;wRef=cr.shopping.naver.com&amp;wTime=20250220170735&amp;redirect=landing&amp;mcid=dc6bc7d2928446a7a28bcf11c338c149&amp;n_keyword=&amp;n_ad_group=&amp;n_ad=&amp;n_rank=&amp;n_media=&amp;n_keyword_id=&amp;n_campaign_type=&amp;n_query=" TargetMode="External"/><Relationship Id="rId18" Type="http://schemas.openxmlformats.org/officeDocument/2006/relationships/printerSettings" Target="../printerSettings/printerSettings15.bin"/><Relationship Id="rId3" Type="http://schemas.openxmlformats.org/officeDocument/2006/relationships/hyperlink" Target="https://smartstore.naver.com/seven7nt/products/8757029846?nl-query=%EC%A0%88%EC%97%B0%ED%85%8C%EC%9D%B4%ED%94%84&amp;nl-ts-pid=iJYk0dqo15wssMFgP34ssssssqG-523646" TargetMode="External"/><Relationship Id="rId7" Type="http://schemas.openxmlformats.org/officeDocument/2006/relationships/hyperlink" Target="https://www.coupang.com/vp/products/8544625194?itemId=24740189382&amp;vendorItemId=83508296006&amp;src=1139000&amp;spec=10799999&amp;addtag=400&amp;ctag=8544625194&amp;lptag=AF1784908&amp;itime=20250225151421&amp;pageType=PRODUCT&amp;pageValue=8544625194&amp;wPcid=16442823176418843221778&amp;wRef=p" TargetMode="External"/><Relationship Id="rId12" Type="http://schemas.openxmlformats.org/officeDocument/2006/relationships/hyperlink" Target="https://smartstore.naver.com/hfix/products/4895242098?NaPm=ct%3Dm7e78tps%7Cci%3D6594c0b4e60041c223d42d98fe17d67afce2a2be%7Ctr%3Dslsl%7Csn%3D1106222%7Chk%3Dd38597b735af39a4ddf17fab588154cc7c28a275&amp;nl-au=2e27e4a5b3524cf491d75fddc8db56ef&amp;nl-query=VCTF+3C+2.5" TargetMode="External"/><Relationship Id="rId17" Type="http://schemas.openxmlformats.org/officeDocument/2006/relationships/hyperlink" Target="http://itempage3.auction.co.kr/DetailView.aspx?itemno=B292622171" TargetMode="External"/><Relationship Id="rId2" Type="http://schemas.openxmlformats.org/officeDocument/2006/relationships/hyperlink" Target="https://smartstore.naver.com/toolfield/products/10222956947" TargetMode="External"/><Relationship Id="rId16" Type="http://schemas.openxmlformats.org/officeDocument/2006/relationships/hyperlink" Target="https://smartstore.naver.com/atom-electric/products/10448399016?nl-au=ee78c5b323434388a7d6159ee0279133&amp;nl-query=HFIX+2.5SQ" TargetMode="External"/><Relationship Id="rId1" Type="http://schemas.openxmlformats.org/officeDocument/2006/relationships/hyperlink" Target="https://smartstore.naver.com/happytools/products/4537206340?NaPm=ct%3Dm7k1axts%7Cci%3D1d99ea5c2f1f2e79c1c62ac00f67da5d1802d654%7Ctr%3Dslsl%7Csn%3D885579%7Chk%3D2adf0384430d2906ff585034598daa4d54e2451e&amp;nl-au=1c6851cc51534525a687ccc81ea36b8e&amp;nl-query=qw-6460" TargetMode="External"/><Relationship Id="rId6" Type="http://schemas.openxmlformats.org/officeDocument/2006/relationships/hyperlink" Target="http://itempage3.auction.co.kr/DetailView.aspx?itemno=B292622171" TargetMode="External"/><Relationship Id="rId11" Type="http://schemas.openxmlformats.org/officeDocument/2006/relationships/hyperlink" Target="https://www.coupang.com/vp/products/5196343884?itemId=7229344964&amp;vendorItemId=83921309077&amp;src=1042501&amp;spec=10304968&amp;addtag=400&amp;ctag=5196343884&amp;lptag=I7229344964&amp;itime=20250212095733&amp;pageType=PRODUCT&amp;pageValue=5196343884&amp;wPcid=17289785026108348690875&amp;wRef=" TargetMode="External"/><Relationship Id="rId5" Type="http://schemas.openxmlformats.org/officeDocument/2006/relationships/hyperlink" Target="https://ms-mall.kr/product/detail.html?product_no=951&amp;cate_no=152&amp;display_group=1&amp;cafe_mkt=naver_ks&amp;mkt_in=Y&amp;ghost_mall_id=naver&amp;ref=naver_open&amp;NaPm=ct%3Dm7wp9tuv%7Cci%3DERd59b77b4%2Dfa2e%2D11ef%2Db59a%2Da0369ffb3ca8%7Ctr%3Dpla%7Chk%3D38c5bf17c665f9be3462e8553fb971636645328d%7Cnacn%3DcvMwBgAC6RHF" TargetMode="External"/><Relationship Id="rId15" Type="http://schemas.openxmlformats.org/officeDocument/2006/relationships/hyperlink" Target="https://smartstore.naver.com/fiveon/products/6635363498?" TargetMode="External"/><Relationship Id="rId10" Type="http://schemas.openxmlformats.org/officeDocument/2006/relationships/hyperlink" Target="https://smartstore.naver.com/fiveon/products/6635363498?" TargetMode="External"/><Relationship Id="rId4" Type="http://schemas.openxmlformats.org/officeDocument/2006/relationships/hyperlink" Target="https://smartstore.naver.com/sondung/products/10045813926?NaPm=ct%3Dm7186v8w%7Cci%3Ddeaca552304575725acf74cd7a3c1d2c1386ecd9%7Ctr%3Dslsl%7Csn%3D7235824%7Chk%3Dd5d9c72c58bbe4a8c7ebb67017169fdeb7e0685c&amp;nl-au=cde6baadc792441086926ded813e493a&amp;nl-query=%EC%A0%84%EB%93%B1+%EC%8A%A4%EC%9C%84%EC%B9%98" TargetMode="External"/><Relationship Id="rId9" Type="http://schemas.openxmlformats.org/officeDocument/2006/relationships/hyperlink" Target="https://smartstore.naver.com/atom-electric/products/10448399016?nl-au=ee78c5b323434388a7d6159ee0279133&amp;nl-query=HFIX+2.5SQ" TargetMode="External"/><Relationship Id="rId14" Type="http://schemas.openxmlformats.org/officeDocument/2006/relationships/hyperlink" Target="https://smartstore.naver.com/sportyhaul/products/11240414045?nl-query=%EC%9E%91%EC%97%85%ED%99%94&amp;nl-au=4efa1132df8f41c9911c291cd4c0bd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L19" sqref="L19"/>
    </sheetView>
  </sheetViews>
  <sheetFormatPr defaultRowHeight="16.5" x14ac:dyDescent="0.3"/>
  <cols>
    <col min="1" max="1" width="26" customWidth="1"/>
    <col min="4" max="4" width="24.375" customWidth="1"/>
    <col min="5" max="5" width="26.75" customWidth="1"/>
    <col min="6" max="6" width="15.75" customWidth="1"/>
  </cols>
  <sheetData>
    <row r="1" spans="1:6" ht="25.5" customHeight="1" x14ac:dyDescent="0.3">
      <c r="A1" s="306" t="s">
        <v>53</v>
      </c>
      <c r="B1" s="306"/>
      <c r="C1" s="306"/>
      <c r="D1" s="306"/>
      <c r="E1" s="306"/>
      <c r="F1" s="306"/>
    </row>
    <row r="2" spans="1:6" ht="26.25" customHeight="1" thickBot="1" x14ac:dyDescent="0.35">
      <c r="A2" s="307"/>
      <c r="B2" s="307"/>
      <c r="C2" s="307"/>
      <c r="D2" s="307"/>
      <c r="E2" s="307"/>
      <c r="F2" s="307"/>
    </row>
    <row r="3" spans="1:6" ht="24.75" customHeight="1" x14ac:dyDescent="0.3">
      <c r="A3" s="308" t="s">
        <v>19</v>
      </c>
      <c r="B3" s="310" t="s">
        <v>3</v>
      </c>
      <c r="C3" s="310" t="s">
        <v>4</v>
      </c>
      <c r="D3" s="310" t="s">
        <v>20</v>
      </c>
      <c r="E3" s="310"/>
      <c r="F3" s="312" t="s">
        <v>21</v>
      </c>
    </row>
    <row r="4" spans="1:6" ht="24.75" customHeight="1" thickBot="1" x14ac:dyDescent="0.35">
      <c r="A4" s="309"/>
      <c r="B4" s="311"/>
      <c r="C4" s="311"/>
      <c r="D4" s="7" t="s">
        <v>5</v>
      </c>
      <c r="E4" s="7" t="s">
        <v>6</v>
      </c>
      <c r="F4" s="313"/>
    </row>
    <row r="5" spans="1:6" ht="30" customHeight="1" x14ac:dyDescent="0.3">
      <c r="A5" s="130" t="s">
        <v>49</v>
      </c>
      <c r="B5" s="18" t="s">
        <v>27</v>
      </c>
      <c r="C5" s="18">
        <v>1</v>
      </c>
      <c r="D5" s="10">
        <f>마포중앙도서관!G29</f>
        <v>2766500</v>
      </c>
      <c r="E5" s="9">
        <f t="shared" ref="E5:E11" si="0">C5*D5</f>
        <v>2766500</v>
      </c>
      <c r="F5" s="14"/>
    </row>
    <row r="6" spans="1:6" ht="30" customHeight="1" x14ac:dyDescent="0.3">
      <c r="A6" s="130" t="s">
        <v>41</v>
      </c>
      <c r="B6" s="8" t="s">
        <v>27</v>
      </c>
      <c r="C6" s="8">
        <v>1</v>
      </c>
      <c r="D6" s="10">
        <f>대흥실뿌리복지센터!G10</f>
        <v>1558700</v>
      </c>
      <c r="E6" s="9">
        <f t="shared" si="0"/>
        <v>1558700</v>
      </c>
      <c r="F6" s="14"/>
    </row>
    <row r="7" spans="1:6" ht="30" customHeight="1" x14ac:dyDescent="0.3">
      <c r="A7" s="130" t="s">
        <v>25</v>
      </c>
      <c r="B7" s="8" t="s">
        <v>27</v>
      </c>
      <c r="C7" s="8">
        <v>1</v>
      </c>
      <c r="D7" s="10">
        <f>마포구민체육센터!G40</f>
        <v>2410100</v>
      </c>
      <c r="E7" s="9">
        <f t="shared" si="0"/>
        <v>2410100</v>
      </c>
      <c r="F7" s="14"/>
    </row>
    <row r="8" spans="1:6" ht="30" customHeight="1" x14ac:dyDescent="0.3">
      <c r="A8" s="130" t="s">
        <v>45</v>
      </c>
      <c r="B8" s="8" t="s">
        <v>27</v>
      </c>
      <c r="C8" s="8">
        <v>1</v>
      </c>
      <c r="D8" s="10">
        <f>아현실뿌리복지센터!G24</f>
        <v>1017500</v>
      </c>
      <c r="E8" s="9">
        <f t="shared" si="0"/>
        <v>1017500</v>
      </c>
      <c r="F8" s="14"/>
    </row>
    <row r="9" spans="1:6" ht="30" customHeight="1" x14ac:dyDescent="0.3">
      <c r="A9" s="130" t="s">
        <v>40</v>
      </c>
      <c r="B9" s="18" t="s">
        <v>27</v>
      </c>
      <c r="C9" s="18">
        <v>1</v>
      </c>
      <c r="D9" s="10">
        <f>염리종합사회복지관!G13</f>
        <v>1017500</v>
      </c>
      <c r="E9" s="9">
        <f t="shared" si="0"/>
        <v>1017500</v>
      </c>
      <c r="F9" s="14"/>
    </row>
    <row r="10" spans="1:6" ht="30" customHeight="1" x14ac:dyDescent="0.3">
      <c r="A10" s="130" t="s">
        <v>43</v>
      </c>
      <c r="B10" s="18" t="s">
        <v>27</v>
      </c>
      <c r="C10" s="18">
        <v>1</v>
      </c>
      <c r="D10" s="10">
        <f>소금나루도서관!G13</f>
        <v>137500</v>
      </c>
      <c r="E10" s="9">
        <f t="shared" si="0"/>
        <v>137500</v>
      </c>
      <c r="F10" s="14"/>
    </row>
    <row r="11" spans="1:6" ht="30" customHeight="1" x14ac:dyDescent="0.3">
      <c r="A11" s="130" t="s">
        <v>399</v>
      </c>
      <c r="B11" s="18" t="s">
        <v>27</v>
      </c>
      <c r="C11" s="18">
        <v>1</v>
      </c>
      <c r="D11" s="10">
        <f>염리생활·성미산체육관!G33</f>
        <v>1105500</v>
      </c>
      <c r="E11" s="9">
        <f t="shared" si="0"/>
        <v>1105500</v>
      </c>
      <c r="F11" s="133"/>
    </row>
    <row r="12" spans="1:6" ht="30" customHeight="1" x14ac:dyDescent="0.3">
      <c r="A12" s="129" t="s">
        <v>23</v>
      </c>
      <c r="B12" s="8" t="s">
        <v>27</v>
      </c>
      <c r="C12" s="8">
        <v>1</v>
      </c>
      <c r="D12" s="9">
        <f>마포구종합청사!G11</f>
        <v>652300</v>
      </c>
      <c r="E12" s="9">
        <f>C12*D12</f>
        <v>652300</v>
      </c>
      <c r="F12" s="133"/>
    </row>
    <row r="13" spans="1:6" ht="30" customHeight="1" x14ac:dyDescent="0.3">
      <c r="A13" s="130" t="s">
        <v>29</v>
      </c>
      <c r="B13" s="18" t="s">
        <v>27</v>
      </c>
      <c r="C13" s="18">
        <v>1</v>
      </c>
      <c r="D13" s="10">
        <f>홍대공공업무시설!G16</f>
        <v>646800</v>
      </c>
      <c r="E13" s="9">
        <f>C13*D13</f>
        <v>646800</v>
      </c>
      <c r="F13" s="14"/>
    </row>
    <row r="14" spans="1:6" ht="30" customHeight="1" x14ac:dyDescent="0.3">
      <c r="A14" s="130" t="s">
        <v>24</v>
      </c>
      <c r="B14" s="8" t="s">
        <v>27</v>
      </c>
      <c r="C14" s="8">
        <v>1</v>
      </c>
      <c r="D14" s="10">
        <f>마포장애인복지회관!G12</f>
        <v>343200</v>
      </c>
      <c r="E14" s="9">
        <f t="shared" ref="E14:E18" si="1">C14*D14</f>
        <v>343200</v>
      </c>
      <c r="F14" s="14"/>
    </row>
    <row r="15" spans="1:6" ht="30" customHeight="1" x14ac:dyDescent="0.3">
      <c r="A15" s="130" t="s">
        <v>42</v>
      </c>
      <c r="B15" s="8" t="s">
        <v>27</v>
      </c>
      <c r="C15" s="8">
        <v>1</v>
      </c>
      <c r="D15" s="10">
        <f>농수산물시장!G16</f>
        <v>1402500</v>
      </c>
      <c r="E15" s="9">
        <f t="shared" si="1"/>
        <v>1402500</v>
      </c>
      <c r="F15" s="14"/>
    </row>
    <row r="16" spans="1:6" ht="30" customHeight="1" x14ac:dyDescent="0.3">
      <c r="A16" s="130" t="s">
        <v>44</v>
      </c>
      <c r="B16" s="8" t="s">
        <v>27</v>
      </c>
      <c r="C16" s="8">
        <v>1</v>
      </c>
      <c r="D16" s="10">
        <f>창업복지관!G20</f>
        <v>746900</v>
      </c>
      <c r="E16" s="9">
        <f t="shared" si="1"/>
        <v>746900</v>
      </c>
      <c r="F16" s="14"/>
    </row>
    <row r="17" spans="1:6" ht="30" customHeight="1" x14ac:dyDescent="0.3">
      <c r="A17" s="130" t="s">
        <v>26</v>
      </c>
      <c r="B17" s="8" t="s">
        <v>27</v>
      </c>
      <c r="C17" s="8">
        <v>1</v>
      </c>
      <c r="D17" s="10">
        <f>마포주민편익시설!G13</f>
        <v>1419000</v>
      </c>
      <c r="E17" s="9">
        <f t="shared" si="1"/>
        <v>1419000</v>
      </c>
      <c r="F17" s="14"/>
    </row>
    <row r="18" spans="1:6" ht="30" customHeight="1" x14ac:dyDescent="0.3">
      <c r="A18" s="130" t="s">
        <v>46</v>
      </c>
      <c r="B18" s="8" t="s">
        <v>27</v>
      </c>
      <c r="C18" s="8">
        <v>1</v>
      </c>
      <c r="D18" s="10">
        <f>주차관리부!G28</f>
        <v>2390300</v>
      </c>
      <c r="E18" s="9">
        <f t="shared" si="1"/>
        <v>2390300</v>
      </c>
      <c r="F18" s="14"/>
    </row>
    <row r="19" spans="1:6" ht="36" customHeight="1" thickBot="1" x14ac:dyDescent="0.35">
      <c r="A19" s="11" t="s">
        <v>22</v>
      </c>
      <c r="B19" s="12"/>
      <c r="C19" s="12"/>
      <c r="D19" s="13"/>
      <c r="E19" s="15">
        <f>SUM(E5:E18)</f>
        <v>17614300</v>
      </c>
      <c r="F19" s="16"/>
    </row>
  </sheetData>
  <mergeCells count="6">
    <mergeCell ref="A1:F2"/>
    <mergeCell ref="A3:A4"/>
    <mergeCell ref="B3:B4"/>
    <mergeCell ref="C3:C4"/>
    <mergeCell ref="D3:E3"/>
    <mergeCell ref="F3:F4"/>
  </mergeCells>
  <phoneticPr fontId="11" type="noConversion"/>
  <hyperlinks>
    <hyperlink ref="A6" location="우리마포복지관!A1" display="우리마포복지관" xr:uid="{B38778B0-6C21-42BB-A391-CBC6325D8076}"/>
    <hyperlink ref="A7" location="마포구민체육센터!A1" display="마포구민체육센터" xr:uid="{1884BE4E-0562-4699-AE3B-B012243CC6F2}"/>
    <hyperlink ref="A8" location="아현문화건강센터!A1" display="아현문화건강센터" xr:uid="{C311F163-49BA-49E0-9AD8-F96A91A42E03}"/>
    <hyperlink ref="A9" location="염리종합사회복지관!A1" display="염리종합사회복지관" xr:uid="{B697E894-A8F2-4DC1-8B62-8FB008CA7E6D}"/>
    <hyperlink ref="A10" location="염리소금나루도서관!A1" display="염리소금나루도서관" xr:uid="{1BD22C50-C8E1-4298-AB65-D085A13343C6}"/>
    <hyperlink ref="A11" location="염리체육관!A1" display="염리체육관" xr:uid="{11FD7E25-99AC-4B5F-8CF4-83681514FEE3}"/>
    <hyperlink ref="A12" location="마포구종합청사!A1" display="마포구종합청사" xr:uid="{3DD946CB-F5BC-4AAE-9C3D-3CED42DA4025}"/>
    <hyperlink ref="A13" location="홍대공공업무시설!A1" display="홍대공공업무시설" xr:uid="{06E6D2C5-27E3-42FA-81CA-BB8717C7F32B}"/>
    <hyperlink ref="A14" location="마포장애인복지회관!A1" display="마포장애인복지회관" xr:uid="{483A3F81-4353-46EF-9BA8-BD26B4178DB6}"/>
    <hyperlink ref="A15" location="농수산물시장!A1" display="농수산물시장" xr:uid="{08868598-AD5F-466E-B0DA-ECAB4E7A957D}"/>
    <hyperlink ref="A16" location="창업복지관!A1" display="창업복지관" xr:uid="{E1A1EA61-440F-492C-9A27-0219B442309C}"/>
    <hyperlink ref="A17" location="마포주민편익시설!A1" display="마포주민편익시설" xr:uid="{CFA68FEC-9605-4E42-A83B-CEF74539B56C}"/>
    <hyperlink ref="A18" location="거주자주차팀!A1" display="거주자주차팀" xr:uid="{DEB8F2C0-B89A-457D-AD3F-89167490DF84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9"/>
  <sheetViews>
    <sheetView zoomScaleNormal="100" workbookViewId="0">
      <selection activeCell="M15" sqref="M15"/>
    </sheetView>
  </sheetViews>
  <sheetFormatPr defaultRowHeight="16.5" x14ac:dyDescent="0.3"/>
  <cols>
    <col min="1" max="1" width="6.875" customWidth="1"/>
    <col min="2" max="2" width="31.125" bestFit="1" customWidth="1"/>
    <col min="3" max="3" width="27.625" customWidth="1"/>
    <col min="6" max="6" width="11.5" customWidth="1"/>
    <col min="7" max="7" width="13.75" customWidth="1"/>
    <col min="8" max="8" width="12.875" customWidth="1"/>
    <col min="10" max="10" width="12.25" customWidth="1"/>
  </cols>
  <sheetData>
    <row r="1" spans="1:10" ht="25.5" x14ac:dyDescent="0.3">
      <c r="A1" s="332" t="s">
        <v>54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30</v>
      </c>
      <c r="J3" s="107" t="s">
        <v>31</v>
      </c>
    </row>
    <row r="4" spans="1:10" ht="26.25" customHeight="1" x14ac:dyDescent="0.3">
      <c r="A4" s="113">
        <v>1</v>
      </c>
      <c r="B4" s="19" t="s">
        <v>55</v>
      </c>
      <c r="C4" s="115" t="s">
        <v>56</v>
      </c>
      <c r="D4" s="114" t="s">
        <v>57</v>
      </c>
      <c r="E4" s="114">
        <v>5</v>
      </c>
      <c r="F4" s="103">
        <v>56000</v>
      </c>
      <c r="G4" s="103">
        <f>E4*F4</f>
        <v>280000</v>
      </c>
      <c r="H4" s="102" t="s">
        <v>58</v>
      </c>
      <c r="I4" s="59" t="s">
        <v>208</v>
      </c>
      <c r="J4" s="111" t="s">
        <v>372</v>
      </c>
    </row>
    <row r="5" spans="1:10" ht="26.25" customHeight="1" x14ac:dyDescent="0.3">
      <c r="A5" s="113">
        <v>2</v>
      </c>
      <c r="B5" s="19" t="s">
        <v>59</v>
      </c>
      <c r="C5" s="115" t="s">
        <v>60</v>
      </c>
      <c r="D5" s="114" t="s">
        <v>57</v>
      </c>
      <c r="E5" s="114">
        <v>3</v>
      </c>
      <c r="F5" s="103">
        <v>78000</v>
      </c>
      <c r="G5" s="103">
        <f t="shared" ref="G5:G26" si="0">E5*F5</f>
        <v>234000</v>
      </c>
      <c r="H5" s="102" t="s">
        <v>61</v>
      </c>
      <c r="I5" s="59" t="s">
        <v>208</v>
      </c>
      <c r="J5" s="111" t="s">
        <v>372</v>
      </c>
    </row>
    <row r="6" spans="1:10" ht="26.25" customHeight="1" x14ac:dyDescent="0.3">
      <c r="A6" s="113">
        <v>3</v>
      </c>
      <c r="B6" s="19" t="s">
        <v>62</v>
      </c>
      <c r="C6" s="115" t="s">
        <v>63</v>
      </c>
      <c r="D6" s="114" t="s">
        <v>57</v>
      </c>
      <c r="E6" s="114">
        <v>1</v>
      </c>
      <c r="F6" s="103">
        <v>289000</v>
      </c>
      <c r="G6" s="103">
        <f t="shared" si="0"/>
        <v>289000</v>
      </c>
      <c r="H6" s="102" t="s">
        <v>64</v>
      </c>
      <c r="I6" s="225" t="s">
        <v>208</v>
      </c>
      <c r="J6" s="111" t="s">
        <v>372</v>
      </c>
    </row>
    <row r="7" spans="1:10" ht="26.25" customHeight="1" x14ac:dyDescent="0.3">
      <c r="A7" s="113">
        <v>4</v>
      </c>
      <c r="B7" s="19" t="s">
        <v>65</v>
      </c>
      <c r="C7" s="102" t="s">
        <v>66</v>
      </c>
      <c r="D7" s="114" t="s">
        <v>57</v>
      </c>
      <c r="E7" s="114">
        <v>1</v>
      </c>
      <c r="F7" s="103">
        <v>175000</v>
      </c>
      <c r="G7" s="103">
        <f t="shared" si="0"/>
        <v>175000</v>
      </c>
      <c r="H7" s="102" t="s">
        <v>67</v>
      </c>
      <c r="I7" s="227" t="s">
        <v>208</v>
      </c>
      <c r="J7" s="111" t="s">
        <v>372</v>
      </c>
    </row>
    <row r="8" spans="1:10" ht="26.25" customHeight="1" x14ac:dyDescent="0.3">
      <c r="A8" s="113">
        <v>5</v>
      </c>
      <c r="B8" s="333" t="s">
        <v>68</v>
      </c>
      <c r="C8" s="21" t="s">
        <v>69</v>
      </c>
      <c r="D8" s="114" t="s">
        <v>57</v>
      </c>
      <c r="E8" s="114">
        <v>1</v>
      </c>
      <c r="F8" s="103">
        <v>11900</v>
      </c>
      <c r="G8" s="103">
        <f t="shared" si="0"/>
        <v>11900</v>
      </c>
      <c r="H8" s="331" t="s">
        <v>67</v>
      </c>
      <c r="I8" s="316" t="s">
        <v>208</v>
      </c>
      <c r="J8" s="325" t="s">
        <v>372</v>
      </c>
    </row>
    <row r="9" spans="1:10" ht="26.25" customHeight="1" x14ac:dyDescent="0.3">
      <c r="A9" s="113">
        <v>6</v>
      </c>
      <c r="B9" s="334"/>
      <c r="C9" s="21" t="s">
        <v>70</v>
      </c>
      <c r="D9" s="114" t="s">
        <v>57</v>
      </c>
      <c r="E9" s="114">
        <v>1</v>
      </c>
      <c r="F9" s="103">
        <v>11900</v>
      </c>
      <c r="G9" s="103">
        <f t="shared" si="0"/>
        <v>11900</v>
      </c>
      <c r="H9" s="318"/>
      <c r="I9" s="317"/>
      <c r="J9" s="326"/>
    </row>
    <row r="10" spans="1:10" ht="26.25" customHeight="1" x14ac:dyDescent="0.3">
      <c r="A10" s="113">
        <v>7</v>
      </c>
      <c r="B10" s="335"/>
      <c r="C10" s="21" t="s">
        <v>71</v>
      </c>
      <c r="D10" s="114" t="s">
        <v>57</v>
      </c>
      <c r="E10" s="114">
        <v>1</v>
      </c>
      <c r="F10" s="103">
        <v>8400</v>
      </c>
      <c r="G10" s="103">
        <f t="shared" si="0"/>
        <v>8400</v>
      </c>
      <c r="H10" s="336"/>
      <c r="I10" s="337"/>
      <c r="J10" s="327"/>
    </row>
    <row r="11" spans="1:10" ht="26.25" customHeight="1" x14ac:dyDescent="0.3">
      <c r="A11" s="113">
        <v>8</v>
      </c>
      <c r="B11" s="319" t="s">
        <v>72</v>
      </c>
      <c r="C11" s="21" t="s">
        <v>73</v>
      </c>
      <c r="D11" s="114" t="s">
        <v>57</v>
      </c>
      <c r="E11" s="21">
        <v>1</v>
      </c>
      <c r="F11" s="103">
        <f>57000*1.1</f>
        <v>62700.000000000007</v>
      </c>
      <c r="G11" s="103">
        <f t="shared" si="0"/>
        <v>62700.000000000007</v>
      </c>
      <c r="H11" s="331" t="s">
        <v>74</v>
      </c>
      <c r="I11" s="316" t="s">
        <v>208</v>
      </c>
      <c r="J11" s="325" t="s">
        <v>372</v>
      </c>
    </row>
    <row r="12" spans="1:10" ht="26.25" customHeight="1" x14ac:dyDescent="0.3">
      <c r="A12" s="113">
        <v>9</v>
      </c>
      <c r="B12" s="330"/>
      <c r="C12" s="120" t="s">
        <v>75</v>
      </c>
      <c r="D12" s="114" t="s">
        <v>57</v>
      </c>
      <c r="E12" s="120">
        <v>2</v>
      </c>
      <c r="F12" s="103">
        <f>63000*1.1</f>
        <v>69300</v>
      </c>
      <c r="G12" s="103">
        <f t="shared" si="0"/>
        <v>138600</v>
      </c>
      <c r="H12" s="318"/>
      <c r="I12" s="317"/>
      <c r="J12" s="326"/>
    </row>
    <row r="13" spans="1:10" ht="26.25" customHeight="1" x14ac:dyDescent="0.3">
      <c r="A13" s="113">
        <v>10</v>
      </c>
      <c r="B13" s="330"/>
      <c r="C13" s="21" t="s">
        <v>76</v>
      </c>
      <c r="D13" s="114" t="s">
        <v>57</v>
      </c>
      <c r="E13" s="21">
        <v>3</v>
      </c>
      <c r="F13" s="103">
        <f>69000*1.1</f>
        <v>75900</v>
      </c>
      <c r="G13" s="103">
        <f t="shared" si="0"/>
        <v>227700</v>
      </c>
      <c r="H13" s="318"/>
      <c r="I13" s="317"/>
      <c r="J13" s="326"/>
    </row>
    <row r="14" spans="1:10" ht="26.25" customHeight="1" x14ac:dyDescent="0.3">
      <c r="A14" s="113">
        <v>11</v>
      </c>
      <c r="B14" s="320"/>
      <c r="C14" s="120" t="s">
        <v>77</v>
      </c>
      <c r="D14" s="114" t="s">
        <v>57</v>
      </c>
      <c r="E14" s="21">
        <v>2</v>
      </c>
      <c r="F14" s="103">
        <f>75000*1.1</f>
        <v>82500</v>
      </c>
      <c r="G14" s="103">
        <f t="shared" si="0"/>
        <v>165000</v>
      </c>
      <c r="H14" s="318"/>
      <c r="I14" s="317"/>
      <c r="J14" s="326"/>
    </row>
    <row r="15" spans="1:10" ht="26.25" customHeight="1" x14ac:dyDescent="0.3">
      <c r="A15" s="113">
        <v>12</v>
      </c>
      <c r="B15" s="119" t="s">
        <v>78</v>
      </c>
      <c r="C15" s="21" t="s">
        <v>79</v>
      </c>
      <c r="D15" s="114" t="s">
        <v>57</v>
      </c>
      <c r="E15" s="21">
        <v>3</v>
      </c>
      <c r="F15" s="103">
        <f>25000*1.1</f>
        <v>27500.000000000004</v>
      </c>
      <c r="G15" s="103">
        <f t="shared" si="0"/>
        <v>82500.000000000015</v>
      </c>
      <c r="H15" s="336"/>
      <c r="I15" s="337"/>
      <c r="J15" s="327"/>
    </row>
    <row r="16" spans="1:10" ht="26.25" customHeight="1" x14ac:dyDescent="0.3">
      <c r="A16" s="253">
        <v>13</v>
      </c>
      <c r="B16" s="319" t="s">
        <v>80</v>
      </c>
      <c r="C16" s="254" t="s">
        <v>81</v>
      </c>
      <c r="D16" s="114" t="s">
        <v>57</v>
      </c>
      <c r="E16" s="254">
        <v>7</v>
      </c>
      <c r="F16" s="37">
        <v>21000</v>
      </c>
      <c r="G16" s="37">
        <f t="shared" si="0"/>
        <v>147000</v>
      </c>
      <c r="H16" s="321" t="s">
        <v>82</v>
      </c>
      <c r="I16" s="323" t="s">
        <v>208</v>
      </c>
      <c r="J16" s="314" t="s">
        <v>372</v>
      </c>
    </row>
    <row r="17" spans="1:10" ht="26.25" customHeight="1" x14ac:dyDescent="0.3">
      <c r="A17" s="253">
        <v>14</v>
      </c>
      <c r="B17" s="320"/>
      <c r="C17" s="254" t="s">
        <v>83</v>
      </c>
      <c r="D17" s="114" t="s">
        <v>57</v>
      </c>
      <c r="E17" s="254">
        <v>3</v>
      </c>
      <c r="F17" s="37">
        <v>21000</v>
      </c>
      <c r="G17" s="37">
        <f t="shared" si="0"/>
        <v>63000</v>
      </c>
      <c r="H17" s="322"/>
      <c r="I17" s="324"/>
      <c r="J17" s="315"/>
    </row>
    <row r="18" spans="1:10" ht="26.25" customHeight="1" x14ac:dyDescent="0.3">
      <c r="A18" s="113">
        <v>15</v>
      </c>
      <c r="B18" s="119" t="s">
        <v>84</v>
      </c>
      <c r="C18" s="21" t="s">
        <v>85</v>
      </c>
      <c r="D18" s="114" t="s">
        <v>57</v>
      </c>
      <c r="E18" s="21">
        <v>1</v>
      </c>
      <c r="F18" s="103">
        <v>131900</v>
      </c>
      <c r="G18" s="103">
        <f t="shared" si="0"/>
        <v>131900</v>
      </c>
      <c r="H18" s="102" t="s">
        <v>86</v>
      </c>
      <c r="I18" s="108" t="s">
        <v>208</v>
      </c>
      <c r="J18" s="111" t="s">
        <v>372</v>
      </c>
    </row>
    <row r="19" spans="1:10" ht="26.25" customHeight="1" x14ac:dyDescent="0.3">
      <c r="A19" s="113">
        <v>16</v>
      </c>
      <c r="B19" s="319" t="s">
        <v>87</v>
      </c>
      <c r="C19" s="21" t="s">
        <v>88</v>
      </c>
      <c r="D19" s="114" t="s">
        <v>57</v>
      </c>
      <c r="E19" s="21">
        <v>1</v>
      </c>
      <c r="F19" s="103">
        <v>49900</v>
      </c>
      <c r="G19" s="103">
        <f t="shared" si="0"/>
        <v>49900</v>
      </c>
      <c r="H19" s="331" t="s">
        <v>89</v>
      </c>
      <c r="I19" s="316" t="s">
        <v>208</v>
      </c>
      <c r="J19" s="325" t="s">
        <v>372</v>
      </c>
    </row>
    <row r="20" spans="1:10" ht="26.25" customHeight="1" x14ac:dyDescent="0.3">
      <c r="A20" s="113">
        <v>17</v>
      </c>
      <c r="B20" s="330"/>
      <c r="C20" s="21" t="s">
        <v>90</v>
      </c>
      <c r="D20" s="114" t="s">
        <v>57</v>
      </c>
      <c r="E20" s="21">
        <v>1</v>
      </c>
      <c r="F20" s="103">
        <v>49900</v>
      </c>
      <c r="G20" s="103">
        <f t="shared" si="0"/>
        <v>49900</v>
      </c>
      <c r="H20" s="318"/>
      <c r="I20" s="317"/>
      <c r="J20" s="326"/>
    </row>
    <row r="21" spans="1:10" ht="26.25" customHeight="1" x14ac:dyDescent="0.3">
      <c r="A21" s="113">
        <v>18</v>
      </c>
      <c r="B21" s="320"/>
      <c r="C21" s="21" t="s">
        <v>91</v>
      </c>
      <c r="D21" s="114" t="s">
        <v>57</v>
      </c>
      <c r="E21" s="21">
        <v>1</v>
      </c>
      <c r="F21" s="103">
        <v>49900</v>
      </c>
      <c r="G21" s="103">
        <f t="shared" si="0"/>
        <v>49900</v>
      </c>
      <c r="H21" s="318"/>
      <c r="I21" s="317"/>
      <c r="J21" s="327"/>
    </row>
    <row r="22" spans="1:10" ht="26.25" customHeight="1" x14ac:dyDescent="0.3">
      <c r="A22" s="113">
        <v>19</v>
      </c>
      <c r="B22" s="119" t="s">
        <v>92</v>
      </c>
      <c r="C22" s="21" t="s">
        <v>93</v>
      </c>
      <c r="D22" s="114" t="s">
        <v>57</v>
      </c>
      <c r="E22" s="21">
        <v>1</v>
      </c>
      <c r="F22" s="103">
        <v>130870</v>
      </c>
      <c r="G22" s="103">
        <f t="shared" si="0"/>
        <v>130870</v>
      </c>
      <c r="H22" s="166" t="s">
        <v>94</v>
      </c>
      <c r="I22" s="226" t="s">
        <v>208</v>
      </c>
      <c r="J22" s="111" t="s">
        <v>372</v>
      </c>
    </row>
    <row r="23" spans="1:10" ht="26.25" customHeight="1" x14ac:dyDescent="0.3">
      <c r="A23" s="113">
        <v>20</v>
      </c>
      <c r="B23" s="119" t="s">
        <v>95</v>
      </c>
      <c r="C23" s="21" t="s">
        <v>96</v>
      </c>
      <c r="D23" s="114" t="s">
        <v>57</v>
      </c>
      <c r="E23" s="21">
        <v>4</v>
      </c>
      <c r="F23" s="103">
        <v>3160</v>
      </c>
      <c r="G23" s="103">
        <f t="shared" si="0"/>
        <v>12640</v>
      </c>
      <c r="H23" s="166" t="s">
        <v>97</v>
      </c>
      <c r="I23" s="226" t="s">
        <v>208</v>
      </c>
      <c r="J23" s="111" t="s">
        <v>372</v>
      </c>
    </row>
    <row r="24" spans="1:10" ht="26.25" customHeight="1" x14ac:dyDescent="0.3">
      <c r="A24" s="113">
        <v>21</v>
      </c>
      <c r="B24" s="119" t="s">
        <v>98</v>
      </c>
      <c r="C24" s="21" t="s">
        <v>99</v>
      </c>
      <c r="D24" s="114" t="s">
        <v>57</v>
      </c>
      <c r="E24" s="21">
        <v>3</v>
      </c>
      <c r="F24" s="103">
        <v>10800</v>
      </c>
      <c r="G24" s="103">
        <f t="shared" si="0"/>
        <v>32400</v>
      </c>
      <c r="H24" s="166" t="s">
        <v>100</v>
      </c>
      <c r="I24" s="226" t="s">
        <v>208</v>
      </c>
      <c r="J24" s="111" t="s">
        <v>372</v>
      </c>
    </row>
    <row r="25" spans="1:10" ht="26.25" customHeight="1" x14ac:dyDescent="0.3">
      <c r="A25" s="113">
        <v>22</v>
      </c>
      <c r="B25" s="119" t="s">
        <v>101</v>
      </c>
      <c r="C25" s="21" t="s">
        <v>102</v>
      </c>
      <c r="D25" s="114" t="s">
        <v>57</v>
      </c>
      <c r="E25" s="21">
        <v>4</v>
      </c>
      <c r="F25" s="103">
        <v>24500</v>
      </c>
      <c r="G25" s="103">
        <f t="shared" si="0"/>
        <v>98000</v>
      </c>
      <c r="H25" s="318" t="s">
        <v>103</v>
      </c>
      <c r="I25" s="317" t="s">
        <v>208</v>
      </c>
      <c r="J25" s="111" t="s">
        <v>372</v>
      </c>
    </row>
    <row r="26" spans="1:10" ht="26.25" customHeight="1" thickBot="1" x14ac:dyDescent="0.35">
      <c r="A26" s="113">
        <v>23</v>
      </c>
      <c r="B26" s="119" t="s">
        <v>104</v>
      </c>
      <c r="C26" s="21" t="s">
        <v>105</v>
      </c>
      <c r="D26" s="114" t="s">
        <v>57</v>
      </c>
      <c r="E26" s="21">
        <v>4</v>
      </c>
      <c r="F26" s="103">
        <v>15800</v>
      </c>
      <c r="G26" s="103">
        <f t="shared" si="0"/>
        <v>63200</v>
      </c>
      <c r="H26" s="318"/>
      <c r="I26" s="317"/>
      <c r="J26" s="111" t="s">
        <v>372</v>
      </c>
    </row>
    <row r="27" spans="1:10" ht="26.25" customHeight="1" thickBot="1" x14ac:dyDescent="0.35">
      <c r="A27" s="328" t="s">
        <v>9</v>
      </c>
      <c r="B27" s="329"/>
      <c r="C27" s="134"/>
      <c r="D27" s="134"/>
      <c r="E27" s="134"/>
      <c r="F27" s="135"/>
      <c r="G27" s="99">
        <f>ROUND(SUM(G4:G26),-3)</f>
        <v>2515000</v>
      </c>
      <c r="H27" s="136"/>
      <c r="I27" s="137"/>
      <c r="J27" s="138"/>
    </row>
    <row r="28" spans="1:10" ht="26.25" customHeight="1" thickBot="1" x14ac:dyDescent="0.35">
      <c r="A28" s="328" t="s">
        <v>38</v>
      </c>
      <c r="B28" s="329"/>
      <c r="C28" s="134"/>
      <c r="D28" s="134"/>
      <c r="E28" s="134"/>
      <c r="F28" s="135"/>
      <c r="G28" s="99">
        <f>G27*0.1</f>
        <v>251500</v>
      </c>
      <c r="H28" s="136"/>
      <c r="I28" s="137"/>
      <c r="J28" s="138"/>
    </row>
    <row r="29" spans="1:10" ht="26.25" customHeight="1" thickBot="1" x14ac:dyDescent="0.35">
      <c r="A29" s="328" t="s">
        <v>11</v>
      </c>
      <c r="B29" s="329"/>
      <c r="C29" s="134"/>
      <c r="D29" s="134"/>
      <c r="E29" s="134"/>
      <c r="F29" s="135"/>
      <c r="G29" s="99">
        <f>G27+G28</f>
        <v>2766500</v>
      </c>
      <c r="H29" s="136"/>
      <c r="I29" s="137"/>
      <c r="J29" s="138"/>
    </row>
  </sheetData>
  <mergeCells count="22">
    <mergeCell ref="A1:J1"/>
    <mergeCell ref="B8:B10"/>
    <mergeCell ref="H8:H10"/>
    <mergeCell ref="I8:I10"/>
    <mergeCell ref="B11:B14"/>
    <mergeCell ref="H11:H15"/>
    <mergeCell ref="I11:I15"/>
    <mergeCell ref="J8:J10"/>
    <mergeCell ref="J11:J15"/>
    <mergeCell ref="A27:B27"/>
    <mergeCell ref="A28:B28"/>
    <mergeCell ref="A29:B29"/>
    <mergeCell ref="B19:B21"/>
    <mergeCell ref="H19:H21"/>
    <mergeCell ref="J16:J17"/>
    <mergeCell ref="I19:I21"/>
    <mergeCell ref="H25:H26"/>
    <mergeCell ref="I25:I26"/>
    <mergeCell ref="B16:B17"/>
    <mergeCell ref="H16:H17"/>
    <mergeCell ref="I16:I17"/>
    <mergeCell ref="J19:J21"/>
  </mergeCells>
  <phoneticPr fontId="11" type="noConversion"/>
  <hyperlinks>
    <hyperlink ref="I6" r:id="rId1" xr:uid="{FF24264A-7A5A-4DA5-B998-1FC246A27CD6}"/>
    <hyperlink ref="I5" r:id="rId2" xr:uid="{34FCD71F-15D1-4305-8E6F-C91125A8F25F}"/>
    <hyperlink ref="I4" r:id="rId3" xr:uid="{7F8CFA0D-57A6-4141-BD77-FC8926F4DA5F}"/>
    <hyperlink ref="I7" r:id="rId4" xr:uid="{99433BE6-DA97-4EF9-8C85-66C11CF301CA}"/>
    <hyperlink ref="I16:I17" r:id="rId5" display="인터넷" xr:uid="{58CBAF6B-F973-464A-928D-A850E9BA8C32}"/>
    <hyperlink ref="I18" r:id="rId6" xr:uid="{807D26C1-7123-4B77-827C-B347E3E92A33}"/>
    <hyperlink ref="I11:I14" r:id="rId7" display="페이지" xr:uid="{62583E41-2214-45E1-9045-109782B717CE}"/>
    <hyperlink ref="I8:I10" r:id="rId8" display="인터넷" xr:uid="{7DE57A3D-17B5-433C-8997-E97065B8DC97}"/>
    <hyperlink ref="I19:I21" r:id="rId9" display="인터넷" xr:uid="{B0EA2732-FE4D-484D-8DC4-53CDD02FF5C1}"/>
    <hyperlink ref="I24" r:id="rId10" xr:uid="{A99776F2-7B18-4662-AA63-C2F5032129DA}"/>
    <hyperlink ref="I25:I26" r:id="rId11" display="인터넷" xr:uid="{02C46FD8-0434-4657-8364-A0A3837B9662}"/>
    <hyperlink ref="I23" r:id="rId12" xr:uid="{24AA6238-432B-498C-82DA-09B4A688D653}"/>
    <hyperlink ref="I22" r:id="rId13" xr:uid="{A2374B36-09F4-40C1-8DE2-3393A8C26572}"/>
    <hyperlink ref="I11:I15" r:id="rId14" display="인터넷" xr:uid="{C96ABEFF-6772-47AA-BF93-DC6A570F8663}"/>
  </hyperlinks>
  <pageMargins left="0.7" right="0.7" top="0.75" bottom="0.75" header="0.3" footer="0.3"/>
  <pageSetup paperSize="9" scale="56" orientation="portrait"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7"/>
  <sheetViews>
    <sheetView zoomScaleNormal="100" workbookViewId="0">
      <selection activeCell="C27" sqref="C27"/>
    </sheetView>
  </sheetViews>
  <sheetFormatPr defaultRowHeight="16.5" x14ac:dyDescent="0.3"/>
  <cols>
    <col min="1" max="1" width="12.25" customWidth="1"/>
    <col min="2" max="2" width="22" bestFit="1" customWidth="1"/>
    <col min="3" max="3" width="36.125" bestFit="1" customWidth="1"/>
    <col min="4" max="10" width="12.25" customWidth="1"/>
  </cols>
  <sheetData>
    <row r="1" spans="1:11" ht="25.5" x14ac:dyDescent="0.3">
      <c r="A1" s="332" t="s">
        <v>50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11" ht="26.25" thickBot="1" x14ac:dyDescent="0.35">
      <c r="A2" s="2"/>
      <c r="B2" s="2"/>
      <c r="C2" s="2"/>
      <c r="D2" s="2"/>
      <c r="E2" s="2"/>
      <c r="F2" s="2"/>
      <c r="G2" s="2"/>
      <c r="H2" s="2"/>
      <c r="I2" s="17"/>
      <c r="J2" s="2"/>
      <c r="K2" s="1"/>
    </row>
    <row r="3" spans="1:11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32</v>
      </c>
      <c r="J3" s="107" t="s">
        <v>31</v>
      </c>
      <c r="K3" s="1"/>
    </row>
    <row r="4" spans="1:11" ht="26.25" customHeight="1" x14ac:dyDescent="0.3">
      <c r="A4" s="113">
        <v>1</v>
      </c>
      <c r="B4" s="230" t="s">
        <v>373</v>
      </c>
      <c r="C4" s="104" t="s">
        <v>376</v>
      </c>
      <c r="D4" s="114" t="s">
        <v>374</v>
      </c>
      <c r="E4" s="212">
        <v>1</v>
      </c>
      <c r="F4" s="103">
        <v>199750</v>
      </c>
      <c r="G4" s="112">
        <f>E4*F4</f>
        <v>199750</v>
      </c>
      <c r="H4" s="212" t="s">
        <v>375</v>
      </c>
      <c r="I4" s="298" t="s">
        <v>208</v>
      </c>
      <c r="J4" s="111" t="s">
        <v>372</v>
      </c>
      <c r="K4" s="4"/>
    </row>
    <row r="5" spans="1:11" ht="26.25" customHeight="1" x14ac:dyDescent="0.3">
      <c r="A5" s="113">
        <v>2</v>
      </c>
      <c r="B5" s="230" t="s">
        <v>377</v>
      </c>
      <c r="C5" s="104" t="s">
        <v>378</v>
      </c>
      <c r="D5" s="114" t="s">
        <v>374</v>
      </c>
      <c r="E5" s="212">
        <v>1</v>
      </c>
      <c r="F5" s="103">
        <v>370000</v>
      </c>
      <c r="G5" s="112">
        <f t="shared" ref="G5:G7" si="0">E5*F5</f>
        <v>370000</v>
      </c>
      <c r="H5" s="212" t="s">
        <v>379</v>
      </c>
      <c r="I5" s="299" t="s">
        <v>208</v>
      </c>
      <c r="J5" s="111" t="s">
        <v>372</v>
      </c>
      <c r="K5" s="4" t="s">
        <v>8</v>
      </c>
    </row>
    <row r="6" spans="1:11" ht="26.25" customHeight="1" x14ac:dyDescent="0.3">
      <c r="A6" s="228">
        <v>3</v>
      </c>
      <c r="B6" s="229" t="s">
        <v>359</v>
      </c>
      <c r="C6" s="120" t="s">
        <v>360</v>
      </c>
      <c r="D6" s="229" t="s">
        <v>206</v>
      </c>
      <c r="E6" s="120">
        <v>1</v>
      </c>
      <c r="F6" s="92">
        <v>257500</v>
      </c>
      <c r="G6" s="92">
        <f t="shared" si="0"/>
        <v>257500</v>
      </c>
      <c r="H6" s="120" t="s">
        <v>361</v>
      </c>
      <c r="I6" s="300" t="s">
        <v>208</v>
      </c>
      <c r="J6" s="111" t="s">
        <v>109</v>
      </c>
      <c r="K6" s="4"/>
    </row>
    <row r="7" spans="1:11" ht="26.25" customHeight="1" thickBot="1" x14ac:dyDescent="0.35">
      <c r="A7" s="113">
        <v>4</v>
      </c>
      <c r="B7" s="230" t="s">
        <v>381</v>
      </c>
      <c r="C7" s="115" t="s">
        <v>380</v>
      </c>
      <c r="D7" s="114" t="s">
        <v>374</v>
      </c>
      <c r="E7" s="114">
        <v>100</v>
      </c>
      <c r="F7" s="103">
        <v>5900</v>
      </c>
      <c r="G7" s="112">
        <f t="shared" si="0"/>
        <v>590000</v>
      </c>
      <c r="H7" s="212" t="s">
        <v>382</v>
      </c>
      <c r="I7" s="298" t="s">
        <v>208</v>
      </c>
      <c r="J7" s="111" t="s">
        <v>372</v>
      </c>
      <c r="K7" s="4" t="s">
        <v>8</v>
      </c>
    </row>
    <row r="8" spans="1:11" ht="26.25" customHeight="1" thickBot="1" x14ac:dyDescent="0.35">
      <c r="A8" s="338" t="s">
        <v>9</v>
      </c>
      <c r="B8" s="339"/>
      <c r="C8" s="301"/>
      <c r="D8" s="301"/>
      <c r="E8" s="301"/>
      <c r="F8" s="302"/>
      <c r="G8" s="99">
        <f>ROUND(SUM(G4:G7),-3)</f>
        <v>1417000</v>
      </c>
      <c r="H8" s="136"/>
      <c r="I8" s="137"/>
      <c r="J8" s="303"/>
      <c r="K8" s="4" t="s">
        <v>8</v>
      </c>
    </row>
    <row r="9" spans="1:11" ht="26.25" customHeight="1" thickBot="1" x14ac:dyDescent="0.35">
      <c r="A9" s="338" t="s">
        <v>10</v>
      </c>
      <c r="B9" s="339"/>
      <c r="C9" s="301"/>
      <c r="D9" s="301"/>
      <c r="E9" s="301"/>
      <c r="F9" s="302"/>
      <c r="G9" s="99">
        <f>G8*0.1</f>
        <v>141700</v>
      </c>
      <c r="H9" s="136"/>
      <c r="I9" s="137"/>
      <c r="J9" s="303"/>
      <c r="K9" s="4" t="s">
        <v>8</v>
      </c>
    </row>
    <row r="10" spans="1:11" ht="26.25" customHeight="1" thickBot="1" x14ac:dyDescent="0.35">
      <c r="A10" s="338" t="s">
        <v>11</v>
      </c>
      <c r="B10" s="339"/>
      <c r="C10" s="301"/>
      <c r="D10" s="301"/>
      <c r="E10" s="301"/>
      <c r="F10" s="302"/>
      <c r="G10" s="99">
        <f>G8+G9</f>
        <v>1558700</v>
      </c>
      <c r="H10" s="136"/>
      <c r="I10" s="137"/>
      <c r="J10" s="303"/>
      <c r="K10" s="1"/>
    </row>
    <row r="11" spans="1:11" ht="23.1" customHeight="1" x14ac:dyDescent="0.3">
      <c r="K11" s="4" t="s">
        <v>8</v>
      </c>
    </row>
    <row r="12" spans="1:11" ht="23.1" customHeight="1" x14ac:dyDescent="0.3">
      <c r="K12" s="4" t="s">
        <v>8</v>
      </c>
    </row>
    <row r="13" spans="1:11" ht="23.1" customHeight="1" x14ac:dyDescent="0.3">
      <c r="A13" s="1"/>
      <c r="B13" s="1"/>
      <c r="C13" s="1"/>
      <c r="D13" s="1"/>
      <c r="E13" s="1"/>
      <c r="F13" s="1"/>
      <c r="G13" s="3"/>
      <c r="H13" s="1"/>
      <c r="I13" s="1"/>
      <c r="J13" s="1"/>
      <c r="K13" s="1"/>
    </row>
    <row r="14" spans="1:11" ht="23.1" customHeight="1" x14ac:dyDescent="0.3">
      <c r="K14" s="1"/>
    </row>
    <row r="17" spans="11:11" x14ac:dyDescent="0.3">
      <c r="K17" s="1"/>
    </row>
  </sheetData>
  <mergeCells count="4">
    <mergeCell ref="A1:J1"/>
    <mergeCell ref="A8:B8"/>
    <mergeCell ref="A9:B9"/>
    <mergeCell ref="A10:B10"/>
  </mergeCells>
  <phoneticPr fontId="11" type="noConversion"/>
  <hyperlinks>
    <hyperlink ref="I4" r:id="rId1" xr:uid="{F00506E8-92A6-4C7F-9E26-67B74AADE880}"/>
    <hyperlink ref="I5" r:id="rId2" xr:uid="{11ECD9C1-F85F-4B95-9527-89BA6D9B5713}"/>
    <hyperlink ref="I7" r:id="rId3" xr:uid="{A0A22A1F-D285-4A62-AE6B-26F00923FA80}"/>
    <hyperlink ref="I6" r:id="rId4" xr:uid="{B0BF50C5-0032-42AE-AF5B-677E758C7582}"/>
  </hyperlinks>
  <pageMargins left="0.7" right="0.7" top="0.75" bottom="0.75" header="0.3" footer="0.3"/>
  <pageSetup paperSize="9" scale="51" orientation="portrait" r:id="rId5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0"/>
  <sheetViews>
    <sheetView zoomScaleNormal="100" workbookViewId="0">
      <selection activeCell="H4" sqref="H4:H37"/>
    </sheetView>
  </sheetViews>
  <sheetFormatPr defaultRowHeight="13.5" x14ac:dyDescent="0.3"/>
  <cols>
    <col min="1" max="1" width="9" style="1"/>
    <col min="2" max="2" width="15.375" style="1" customWidth="1"/>
    <col min="3" max="3" width="29.5" style="1" customWidth="1"/>
    <col min="4" max="5" width="9" style="1"/>
    <col min="6" max="6" width="11.75" style="1" customWidth="1"/>
    <col min="7" max="7" width="14.125" style="1" bestFit="1" customWidth="1"/>
    <col min="8" max="8" width="16.125" style="1" bestFit="1" customWidth="1"/>
    <col min="9" max="9" width="11.75" style="1" customWidth="1"/>
    <col min="10" max="10" width="12.75" style="1" customWidth="1"/>
    <col min="11" max="16384" width="9" style="1"/>
  </cols>
  <sheetData>
    <row r="1" spans="1:10" ht="25.5" x14ac:dyDescent="0.3">
      <c r="A1" s="332" t="s">
        <v>18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26.25" thickBot="1" x14ac:dyDescent="0.35">
      <c r="A2" s="159"/>
      <c r="B2" s="159"/>
      <c r="C2" s="159"/>
      <c r="D2" s="159"/>
      <c r="E2" s="159"/>
      <c r="F2" s="159"/>
      <c r="G2" s="159"/>
      <c r="H2" s="159"/>
      <c r="I2" s="159"/>
      <c r="J2" s="159"/>
    </row>
    <row r="3" spans="1:10" ht="26.25" customHeight="1" x14ac:dyDescent="0.3">
      <c r="A3" s="86" t="s">
        <v>0</v>
      </c>
      <c r="B3" s="87" t="s">
        <v>1</v>
      </c>
      <c r="C3" s="87" t="s">
        <v>2</v>
      </c>
      <c r="D3" s="87" t="s">
        <v>3</v>
      </c>
      <c r="E3" s="87" t="s">
        <v>4</v>
      </c>
      <c r="F3" s="87" t="s">
        <v>5</v>
      </c>
      <c r="G3" s="87" t="s">
        <v>6</v>
      </c>
      <c r="H3" s="87" t="s">
        <v>7</v>
      </c>
      <c r="I3" s="93" t="s">
        <v>32</v>
      </c>
      <c r="J3" s="68" t="s">
        <v>31</v>
      </c>
    </row>
    <row r="4" spans="1:10" ht="26.25" customHeight="1" x14ac:dyDescent="0.3">
      <c r="A4" s="344">
        <v>1</v>
      </c>
      <c r="B4" s="347" t="s">
        <v>106</v>
      </c>
      <c r="C4" s="120" t="s">
        <v>107</v>
      </c>
      <c r="D4" s="120" t="s">
        <v>57</v>
      </c>
      <c r="E4" s="120">
        <v>1</v>
      </c>
      <c r="F4" s="92">
        <v>163500</v>
      </c>
      <c r="G4" s="92">
        <f t="shared" ref="G4:G37" si="0">E4*F4</f>
        <v>163500</v>
      </c>
      <c r="H4" s="347" t="s">
        <v>108</v>
      </c>
      <c r="I4" s="316" t="s">
        <v>208</v>
      </c>
      <c r="J4" s="325" t="s">
        <v>109</v>
      </c>
    </row>
    <row r="5" spans="1:10" ht="26.25" customHeight="1" x14ac:dyDescent="0.3">
      <c r="A5" s="346"/>
      <c r="B5" s="349"/>
      <c r="C5" s="120" t="s">
        <v>110</v>
      </c>
      <c r="D5" s="120" t="s">
        <v>57</v>
      </c>
      <c r="E5" s="120">
        <v>1</v>
      </c>
      <c r="F5" s="92">
        <v>99000</v>
      </c>
      <c r="G5" s="92">
        <f t="shared" si="0"/>
        <v>99000</v>
      </c>
      <c r="H5" s="349"/>
      <c r="I5" s="337"/>
      <c r="J5" s="326"/>
    </row>
    <row r="6" spans="1:10" ht="26.25" customHeight="1" x14ac:dyDescent="0.3">
      <c r="A6" s="47">
        <v>2</v>
      </c>
      <c r="B6" s="120" t="s">
        <v>111</v>
      </c>
      <c r="C6" s="120" t="s">
        <v>112</v>
      </c>
      <c r="D6" s="120" t="s">
        <v>57</v>
      </c>
      <c r="E6" s="120">
        <v>3</v>
      </c>
      <c r="F6" s="92">
        <v>15000</v>
      </c>
      <c r="G6" s="92">
        <f t="shared" si="0"/>
        <v>45000</v>
      </c>
      <c r="H6" s="120" t="s">
        <v>113</v>
      </c>
      <c r="I6" s="128" t="s">
        <v>208</v>
      </c>
      <c r="J6" s="48" t="s">
        <v>109</v>
      </c>
    </row>
    <row r="7" spans="1:10" ht="26.25" customHeight="1" x14ac:dyDescent="0.3">
      <c r="A7" s="47">
        <v>3</v>
      </c>
      <c r="B7" s="120" t="s">
        <v>114</v>
      </c>
      <c r="C7" s="120" t="s">
        <v>115</v>
      </c>
      <c r="D7" s="120" t="s">
        <v>57</v>
      </c>
      <c r="E7" s="120">
        <v>1</v>
      </c>
      <c r="F7" s="92">
        <v>32700</v>
      </c>
      <c r="G7" s="92">
        <f t="shared" si="0"/>
        <v>32700</v>
      </c>
      <c r="H7" s="120" t="s">
        <v>116</v>
      </c>
      <c r="I7" s="58" t="s">
        <v>208</v>
      </c>
      <c r="J7" s="48" t="s">
        <v>109</v>
      </c>
    </row>
    <row r="8" spans="1:10" ht="26.25" customHeight="1" x14ac:dyDescent="0.3">
      <c r="A8" s="344">
        <v>4</v>
      </c>
      <c r="B8" s="347" t="s">
        <v>117</v>
      </c>
      <c r="C8" s="46" t="s">
        <v>118</v>
      </c>
      <c r="D8" s="120" t="s">
        <v>57</v>
      </c>
      <c r="E8" s="120">
        <v>2</v>
      </c>
      <c r="F8" s="92">
        <v>7600</v>
      </c>
      <c r="G8" s="92">
        <f t="shared" si="0"/>
        <v>15200</v>
      </c>
      <c r="H8" s="347" t="s">
        <v>119</v>
      </c>
      <c r="I8" s="316" t="s">
        <v>208</v>
      </c>
      <c r="J8" s="326" t="s">
        <v>109</v>
      </c>
    </row>
    <row r="9" spans="1:10" ht="26.25" customHeight="1" x14ac:dyDescent="0.3">
      <c r="A9" s="345"/>
      <c r="B9" s="348"/>
      <c r="C9" s="115" t="s">
        <v>120</v>
      </c>
      <c r="D9" s="120" t="s">
        <v>57</v>
      </c>
      <c r="E9" s="120">
        <v>2</v>
      </c>
      <c r="F9" s="92">
        <v>7600</v>
      </c>
      <c r="G9" s="92">
        <f t="shared" si="0"/>
        <v>15200</v>
      </c>
      <c r="H9" s="348"/>
      <c r="I9" s="317"/>
      <c r="J9" s="326"/>
    </row>
    <row r="10" spans="1:10" ht="26.25" customHeight="1" x14ac:dyDescent="0.3">
      <c r="A10" s="346"/>
      <c r="B10" s="349"/>
      <c r="C10" s="115" t="s">
        <v>121</v>
      </c>
      <c r="D10" s="120" t="s">
        <v>57</v>
      </c>
      <c r="E10" s="120">
        <v>2</v>
      </c>
      <c r="F10" s="92">
        <v>6900</v>
      </c>
      <c r="G10" s="92">
        <f t="shared" si="0"/>
        <v>13800</v>
      </c>
      <c r="H10" s="349"/>
      <c r="I10" s="337"/>
      <c r="J10" s="326"/>
    </row>
    <row r="11" spans="1:10" ht="26.25" customHeight="1" x14ac:dyDescent="0.3">
      <c r="A11" s="47">
        <v>5</v>
      </c>
      <c r="B11" s="120" t="s">
        <v>122</v>
      </c>
      <c r="C11" s="102" t="s">
        <v>123</v>
      </c>
      <c r="D11" s="120" t="s">
        <v>57</v>
      </c>
      <c r="E11" s="120">
        <v>3</v>
      </c>
      <c r="F11" s="92">
        <v>4240</v>
      </c>
      <c r="G11" s="92">
        <f t="shared" si="0"/>
        <v>12720</v>
      </c>
      <c r="H11" s="120" t="s">
        <v>124</v>
      </c>
      <c r="I11" s="59" t="s">
        <v>208</v>
      </c>
      <c r="J11" s="48" t="s">
        <v>109</v>
      </c>
    </row>
    <row r="12" spans="1:10" ht="26.25" customHeight="1" x14ac:dyDescent="0.3">
      <c r="A12" s="344">
        <v>6</v>
      </c>
      <c r="B12" s="347" t="s">
        <v>125</v>
      </c>
      <c r="C12" s="120" t="s">
        <v>126</v>
      </c>
      <c r="D12" s="120" t="s">
        <v>57</v>
      </c>
      <c r="E12" s="120">
        <v>6</v>
      </c>
      <c r="F12" s="92">
        <v>20100</v>
      </c>
      <c r="G12" s="92">
        <f t="shared" si="0"/>
        <v>120600</v>
      </c>
      <c r="H12" s="347" t="s">
        <v>291</v>
      </c>
      <c r="I12" s="350" t="s">
        <v>208</v>
      </c>
      <c r="J12" s="326" t="s">
        <v>109</v>
      </c>
    </row>
    <row r="13" spans="1:10" ht="26.25" customHeight="1" x14ac:dyDescent="0.3">
      <c r="A13" s="346"/>
      <c r="B13" s="349"/>
      <c r="C13" s="120" t="s">
        <v>127</v>
      </c>
      <c r="D13" s="120" t="s">
        <v>57</v>
      </c>
      <c r="E13" s="120">
        <v>6</v>
      </c>
      <c r="F13" s="92">
        <v>21900</v>
      </c>
      <c r="G13" s="92">
        <f t="shared" si="0"/>
        <v>131400</v>
      </c>
      <c r="H13" s="349"/>
      <c r="I13" s="352"/>
      <c r="J13" s="326"/>
    </row>
    <row r="14" spans="1:10" ht="26.25" customHeight="1" x14ac:dyDescent="0.3">
      <c r="A14" s="344">
        <v>7</v>
      </c>
      <c r="B14" s="347" t="s">
        <v>128</v>
      </c>
      <c r="C14" s="120" t="s">
        <v>129</v>
      </c>
      <c r="D14" s="120" t="s">
        <v>57</v>
      </c>
      <c r="E14" s="120">
        <v>1</v>
      </c>
      <c r="F14" s="92">
        <v>49900</v>
      </c>
      <c r="G14" s="92">
        <f t="shared" si="0"/>
        <v>49900</v>
      </c>
      <c r="H14" s="347" t="s">
        <v>130</v>
      </c>
      <c r="I14" s="350" t="s">
        <v>208</v>
      </c>
      <c r="J14" s="326" t="s">
        <v>109</v>
      </c>
    </row>
    <row r="15" spans="1:10" ht="26.25" customHeight="1" x14ac:dyDescent="0.3">
      <c r="A15" s="345"/>
      <c r="B15" s="348"/>
      <c r="C15" s="120" t="s">
        <v>131</v>
      </c>
      <c r="D15" s="120" t="s">
        <v>57</v>
      </c>
      <c r="E15" s="120">
        <v>1</v>
      </c>
      <c r="F15" s="92">
        <v>49900</v>
      </c>
      <c r="G15" s="92">
        <f t="shared" si="0"/>
        <v>49900</v>
      </c>
      <c r="H15" s="348"/>
      <c r="I15" s="351"/>
      <c r="J15" s="326"/>
    </row>
    <row r="16" spans="1:10" ht="26.25" customHeight="1" x14ac:dyDescent="0.3">
      <c r="A16" s="345"/>
      <c r="B16" s="348"/>
      <c r="C16" s="120" t="s">
        <v>132</v>
      </c>
      <c r="D16" s="120" t="s">
        <v>57</v>
      </c>
      <c r="E16" s="120">
        <v>1</v>
      </c>
      <c r="F16" s="92">
        <v>49900</v>
      </c>
      <c r="G16" s="92">
        <f t="shared" si="0"/>
        <v>49900</v>
      </c>
      <c r="H16" s="348"/>
      <c r="I16" s="351"/>
      <c r="J16" s="326"/>
    </row>
    <row r="17" spans="1:10" ht="26.25" customHeight="1" x14ac:dyDescent="0.3">
      <c r="A17" s="346"/>
      <c r="B17" s="349"/>
      <c r="C17" s="120" t="s">
        <v>133</v>
      </c>
      <c r="D17" s="120" t="s">
        <v>57</v>
      </c>
      <c r="E17" s="120">
        <v>1</v>
      </c>
      <c r="F17" s="92">
        <v>49900</v>
      </c>
      <c r="G17" s="92">
        <f t="shared" si="0"/>
        <v>49900</v>
      </c>
      <c r="H17" s="349"/>
      <c r="I17" s="352"/>
      <c r="J17" s="326"/>
    </row>
    <row r="18" spans="1:10" ht="26.25" customHeight="1" x14ac:dyDescent="0.3">
      <c r="A18" s="47">
        <v>8</v>
      </c>
      <c r="B18" s="120" t="s">
        <v>134</v>
      </c>
      <c r="C18" s="120" t="s">
        <v>135</v>
      </c>
      <c r="D18" s="120" t="s">
        <v>57</v>
      </c>
      <c r="E18" s="120">
        <v>2</v>
      </c>
      <c r="F18" s="92">
        <v>131900</v>
      </c>
      <c r="G18" s="92">
        <f t="shared" si="0"/>
        <v>263800</v>
      </c>
      <c r="H18" s="120" t="s">
        <v>136</v>
      </c>
      <c r="I18" s="128" t="s">
        <v>208</v>
      </c>
      <c r="J18" s="48" t="s">
        <v>109</v>
      </c>
    </row>
    <row r="19" spans="1:10" ht="26.25" customHeight="1" x14ac:dyDescent="0.3">
      <c r="A19" s="344">
        <v>9</v>
      </c>
      <c r="B19" s="347" t="s">
        <v>137</v>
      </c>
      <c r="C19" s="120" t="s">
        <v>138</v>
      </c>
      <c r="D19" s="120" t="s">
        <v>57</v>
      </c>
      <c r="E19" s="120">
        <v>2</v>
      </c>
      <c r="F19" s="92">
        <v>15800</v>
      </c>
      <c r="G19" s="92">
        <f t="shared" si="0"/>
        <v>31600</v>
      </c>
      <c r="H19" s="347" t="s">
        <v>139</v>
      </c>
      <c r="I19" s="350" t="s">
        <v>208</v>
      </c>
      <c r="J19" s="326" t="s">
        <v>109</v>
      </c>
    </row>
    <row r="20" spans="1:10" ht="26.25" customHeight="1" x14ac:dyDescent="0.3">
      <c r="A20" s="346"/>
      <c r="B20" s="349"/>
      <c r="C20" s="120" t="s">
        <v>140</v>
      </c>
      <c r="D20" s="120" t="s">
        <v>57</v>
      </c>
      <c r="E20" s="120">
        <v>2</v>
      </c>
      <c r="F20" s="92">
        <v>14500</v>
      </c>
      <c r="G20" s="92">
        <f t="shared" si="0"/>
        <v>29000</v>
      </c>
      <c r="H20" s="349"/>
      <c r="I20" s="352"/>
      <c r="J20" s="326"/>
    </row>
    <row r="21" spans="1:10" ht="26.25" customHeight="1" x14ac:dyDescent="0.3">
      <c r="A21" s="216">
        <v>10</v>
      </c>
      <c r="B21" s="234" t="s">
        <v>141</v>
      </c>
      <c r="C21" s="234" t="s">
        <v>142</v>
      </c>
      <c r="D21" s="234" t="s">
        <v>57</v>
      </c>
      <c r="E21" s="234">
        <v>3</v>
      </c>
      <c r="F21" s="235">
        <v>5200</v>
      </c>
      <c r="G21" s="235">
        <f t="shared" si="0"/>
        <v>15600</v>
      </c>
      <c r="H21" s="234" t="s">
        <v>82</v>
      </c>
      <c r="I21" s="242" t="s">
        <v>208</v>
      </c>
      <c r="J21" s="236" t="s">
        <v>109</v>
      </c>
    </row>
    <row r="22" spans="1:10" ht="26.25" customHeight="1" x14ac:dyDescent="0.3">
      <c r="A22" s="47">
        <v>11</v>
      </c>
      <c r="B22" s="120" t="s">
        <v>143</v>
      </c>
      <c r="C22" s="120" t="s">
        <v>144</v>
      </c>
      <c r="D22" s="120" t="s">
        <v>57</v>
      </c>
      <c r="E22" s="120">
        <v>5</v>
      </c>
      <c r="F22" s="92">
        <v>1500</v>
      </c>
      <c r="G22" s="92">
        <f t="shared" si="0"/>
        <v>7500</v>
      </c>
      <c r="H22" s="120" t="s">
        <v>145</v>
      </c>
      <c r="I22" s="128" t="s">
        <v>208</v>
      </c>
      <c r="J22" s="48" t="s">
        <v>109</v>
      </c>
    </row>
    <row r="23" spans="1:10" ht="26.25" customHeight="1" x14ac:dyDescent="0.3">
      <c r="A23" s="47">
        <v>12</v>
      </c>
      <c r="B23" s="120" t="s">
        <v>146</v>
      </c>
      <c r="C23" s="120" t="s">
        <v>147</v>
      </c>
      <c r="D23" s="120" t="s">
        <v>57</v>
      </c>
      <c r="E23" s="120">
        <v>1</v>
      </c>
      <c r="F23" s="92">
        <v>43300</v>
      </c>
      <c r="G23" s="92">
        <f t="shared" si="0"/>
        <v>43300</v>
      </c>
      <c r="H23" s="120" t="s">
        <v>148</v>
      </c>
      <c r="I23" s="128" t="s">
        <v>208</v>
      </c>
      <c r="J23" s="48" t="s">
        <v>109</v>
      </c>
    </row>
    <row r="24" spans="1:10" ht="26.25" customHeight="1" x14ac:dyDescent="0.3">
      <c r="A24" s="47">
        <v>13</v>
      </c>
      <c r="B24" s="120" t="s">
        <v>149</v>
      </c>
      <c r="C24" s="120" t="s">
        <v>150</v>
      </c>
      <c r="D24" s="120" t="s">
        <v>57</v>
      </c>
      <c r="E24" s="120">
        <v>1</v>
      </c>
      <c r="F24" s="92">
        <v>27200</v>
      </c>
      <c r="G24" s="92">
        <f t="shared" si="0"/>
        <v>27200</v>
      </c>
      <c r="H24" s="120" t="s">
        <v>100</v>
      </c>
      <c r="I24" s="128" t="s">
        <v>208</v>
      </c>
      <c r="J24" s="48" t="s">
        <v>109</v>
      </c>
    </row>
    <row r="25" spans="1:10" ht="26.25" customHeight="1" x14ac:dyDescent="0.3">
      <c r="A25" s="47">
        <v>14</v>
      </c>
      <c r="B25" s="120" t="s">
        <v>151</v>
      </c>
      <c r="C25" s="120" t="s">
        <v>152</v>
      </c>
      <c r="D25" s="120" t="s">
        <v>57</v>
      </c>
      <c r="E25" s="120">
        <v>3</v>
      </c>
      <c r="F25" s="92">
        <v>12000</v>
      </c>
      <c r="G25" s="92">
        <f t="shared" si="0"/>
        <v>36000</v>
      </c>
      <c r="H25" s="120" t="s">
        <v>153</v>
      </c>
      <c r="I25" s="128" t="s">
        <v>208</v>
      </c>
      <c r="J25" s="48" t="s">
        <v>109</v>
      </c>
    </row>
    <row r="26" spans="1:10" ht="26.25" customHeight="1" x14ac:dyDescent="0.3">
      <c r="A26" s="47">
        <v>15</v>
      </c>
      <c r="B26" s="120" t="s">
        <v>154</v>
      </c>
      <c r="C26" s="120" t="s">
        <v>155</v>
      </c>
      <c r="D26" s="120" t="s">
        <v>57</v>
      </c>
      <c r="E26" s="120">
        <v>1</v>
      </c>
      <c r="F26" s="92">
        <v>10500</v>
      </c>
      <c r="G26" s="92">
        <f t="shared" si="0"/>
        <v>10500</v>
      </c>
      <c r="H26" s="120" t="s">
        <v>82</v>
      </c>
      <c r="I26" s="128" t="s">
        <v>208</v>
      </c>
      <c r="J26" s="48" t="s">
        <v>109</v>
      </c>
    </row>
    <row r="27" spans="1:10" ht="26.25" customHeight="1" x14ac:dyDescent="0.3">
      <c r="A27" s="216">
        <v>16</v>
      </c>
      <c r="B27" s="234" t="s">
        <v>156</v>
      </c>
      <c r="C27" s="234" t="s">
        <v>401</v>
      </c>
      <c r="D27" s="234" t="s">
        <v>57</v>
      </c>
      <c r="E27" s="234">
        <v>100</v>
      </c>
      <c r="F27" s="235">
        <v>1990</v>
      </c>
      <c r="G27" s="235">
        <f t="shared" si="0"/>
        <v>199000</v>
      </c>
      <c r="H27" s="234" t="s">
        <v>82</v>
      </c>
      <c r="I27" s="36" t="s">
        <v>208</v>
      </c>
      <c r="J27" s="236" t="s">
        <v>109</v>
      </c>
    </row>
    <row r="28" spans="1:10" ht="26.25" customHeight="1" x14ac:dyDescent="0.3">
      <c r="A28" s="47">
        <v>17</v>
      </c>
      <c r="B28" s="120" t="s">
        <v>157</v>
      </c>
      <c r="C28" s="120" t="s">
        <v>158</v>
      </c>
      <c r="D28" s="120" t="s">
        <v>57</v>
      </c>
      <c r="E28" s="120">
        <v>24</v>
      </c>
      <c r="F28" s="92">
        <v>2000</v>
      </c>
      <c r="G28" s="92">
        <f t="shared" si="0"/>
        <v>48000</v>
      </c>
      <c r="H28" s="120" t="s">
        <v>159</v>
      </c>
      <c r="I28" s="128" t="s">
        <v>208</v>
      </c>
      <c r="J28" s="48" t="s">
        <v>109</v>
      </c>
    </row>
    <row r="29" spans="1:10" ht="26.25" customHeight="1" x14ac:dyDescent="0.3">
      <c r="A29" s="344">
        <v>18</v>
      </c>
      <c r="B29" s="347" t="s">
        <v>160</v>
      </c>
      <c r="C29" s="120" t="s">
        <v>161</v>
      </c>
      <c r="D29" s="120" t="s">
        <v>57</v>
      </c>
      <c r="E29" s="120">
        <v>1</v>
      </c>
      <c r="F29" s="92">
        <v>59900</v>
      </c>
      <c r="G29" s="92">
        <f t="shared" si="0"/>
        <v>59900</v>
      </c>
      <c r="H29" s="347" t="s">
        <v>162</v>
      </c>
      <c r="I29" s="350" t="s">
        <v>208</v>
      </c>
      <c r="J29" s="326" t="s">
        <v>109</v>
      </c>
    </row>
    <row r="30" spans="1:10" ht="26.25" customHeight="1" x14ac:dyDescent="0.3">
      <c r="A30" s="345"/>
      <c r="B30" s="348"/>
      <c r="C30" s="120" t="s">
        <v>163</v>
      </c>
      <c r="D30" s="120" t="s">
        <v>57</v>
      </c>
      <c r="E30" s="120">
        <v>1</v>
      </c>
      <c r="F30" s="92">
        <v>59900</v>
      </c>
      <c r="G30" s="92">
        <f t="shared" si="0"/>
        <v>59900</v>
      </c>
      <c r="H30" s="348"/>
      <c r="I30" s="351"/>
      <c r="J30" s="326"/>
    </row>
    <row r="31" spans="1:10" ht="26.25" customHeight="1" x14ac:dyDescent="0.3">
      <c r="A31" s="345"/>
      <c r="B31" s="348"/>
      <c r="C31" s="120" t="s">
        <v>164</v>
      </c>
      <c r="D31" s="120" t="s">
        <v>57</v>
      </c>
      <c r="E31" s="120">
        <v>1</v>
      </c>
      <c r="F31" s="92">
        <v>59900</v>
      </c>
      <c r="G31" s="92">
        <f t="shared" si="0"/>
        <v>59900</v>
      </c>
      <c r="H31" s="348"/>
      <c r="I31" s="351"/>
      <c r="J31" s="326"/>
    </row>
    <row r="32" spans="1:10" ht="26.25" customHeight="1" x14ac:dyDescent="0.3">
      <c r="A32" s="345"/>
      <c r="B32" s="348"/>
      <c r="C32" s="120" t="s">
        <v>165</v>
      </c>
      <c r="D32" s="120" t="s">
        <v>57</v>
      </c>
      <c r="E32" s="120">
        <v>1</v>
      </c>
      <c r="F32" s="92">
        <v>23800</v>
      </c>
      <c r="G32" s="92">
        <f t="shared" si="0"/>
        <v>23800</v>
      </c>
      <c r="H32" s="348"/>
      <c r="I32" s="351"/>
      <c r="J32" s="326"/>
    </row>
    <row r="33" spans="1:10" ht="26.25" customHeight="1" x14ac:dyDescent="0.3">
      <c r="A33" s="345"/>
      <c r="B33" s="348"/>
      <c r="C33" s="120" t="s">
        <v>166</v>
      </c>
      <c r="D33" s="120" t="s">
        <v>57</v>
      </c>
      <c r="E33" s="120">
        <v>1</v>
      </c>
      <c r="F33" s="92">
        <v>23800</v>
      </c>
      <c r="G33" s="92">
        <f t="shared" si="0"/>
        <v>23800</v>
      </c>
      <c r="H33" s="348"/>
      <c r="I33" s="351"/>
      <c r="J33" s="326"/>
    </row>
    <row r="34" spans="1:10" ht="26.25" customHeight="1" x14ac:dyDescent="0.3">
      <c r="A34" s="346"/>
      <c r="B34" s="349"/>
      <c r="C34" s="120" t="s">
        <v>167</v>
      </c>
      <c r="D34" s="120" t="s">
        <v>57</v>
      </c>
      <c r="E34" s="120">
        <v>1</v>
      </c>
      <c r="F34" s="92">
        <v>23800</v>
      </c>
      <c r="G34" s="92">
        <f t="shared" si="0"/>
        <v>23800</v>
      </c>
      <c r="H34" s="349"/>
      <c r="I34" s="352"/>
      <c r="J34" s="326"/>
    </row>
    <row r="35" spans="1:10" ht="26.25" customHeight="1" x14ac:dyDescent="0.3">
      <c r="A35" s="47">
        <v>19</v>
      </c>
      <c r="B35" s="120" t="s">
        <v>168</v>
      </c>
      <c r="C35" s="120" t="s">
        <v>169</v>
      </c>
      <c r="D35" s="120" t="s">
        <v>57</v>
      </c>
      <c r="E35" s="120">
        <v>2</v>
      </c>
      <c r="F35" s="92">
        <v>31100</v>
      </c>
      <c r="G35" s="92">
        <f t="shared" si="0"/>
        <v>62200</v>
      </c>
      <c r="H35" s="120" t="s">
        <v>170</v>
      </c>
      <c r="I35" s="128" t="s">
        <v>208</v>
      </c>
      <c r="J35" s="48" t="s">
        <v>109</v>
      </c>
    </row>
    <row r="36" spans="1:10" ht="26.25" customHeight="1" x14ac:dyDescent="0.3">
      <c r="A36" s="47">
        <v>20</v>
      </c>
      <c r="B36" s="120" t="s">
        <v>171</v>
      </c>
      <c r="C36" s="120" t="s">
        <v>172</v>
      </c>
      <c r="D36" s="120" t="s">
        <v>57</v>
      </c>
      <c r="E36" s="120">
        <v>3</v>
      </c>
      <c r="F36" s="92">
        <v>69000</v>
      </c>
      <c r="G36" s="92">
        <f t="shared" si="0"/>
        <v>207000</v>
      </c>
      <c r="H36" s="120" t="s">
        <v>173</v>
      </c>
      <c r="I36" s="128" t="s">
        <v>208</v>
      </c>
      <c r="J36" s="48" t="s">
        <v>109</v>
      </c>
    </row>
    <row r="37" spans="1:10" ht="26.25" customHeight="1" x14ac:dyDescent="0.3">
      <c r="A37" s="47">
        <v>21</v>
      </c>
      <c r="B37" s="120" t="s">
        <v>174</v>
      </c>
      <c r="C37" s="120" t="s">
        <v>175</v>
      </c>
      <c r="D37" s="120" t="s">
        <v>57</v>
      </c>
      <c r="E37" s="120">
        <v>20</v>
      </c>
      <c r="F37" s="92">
        <v>5500</v>
      </c>
      <c r="G37" s="92">
        <f t="shared" si="0"/>
        <v>110000</v>
      </c>
      <c r="H37" s="120" t="s">
        <v>176</v>
      </c>
      <c r="I37" s="128" t="s">
        <v>208</v>
      </c>
      <c r="J37" s="48" t="s">
        <v>109</v>
      </c>
    </row>
    <row r="38" spans="1:10" ht="26.25" customHeight="1" thickBot="1" x14ac:dyDescent="0.35">
      <c r="A38" s="340" t="s">
        <v>33</v>
      </c>
      <c r="B38" s="341"/>
      <c r="C38" s="91"/>
      <c r="D38" s="91"/>
      <c r="E38" s="91"/>
      <c r="F38" s="90"/>
      <c r="G38" s="89">
        <f>ROUND(SUM(G4:G37),-3)</f>
        <v>2191000</v>
      </c>
      <c r="H38" s="91"/>
      <c r="I38" s="139"/>
      <c r="J38" s="140"/>
    </row>
    <row r="39" spans="1:10" ht="26.25" customHeight="1" thickBot="1" x14ac:dyDescent="0.35">
      <c r="A39" s="342" t="s">
        <v>35</v>
      </c>
      <c r="B39" s="343"/>
      <c r="C39" s="91"/>
      <c r="D39" s="91"/>
      <c r="E39" s="91"/>
      <c r="F39" s="90"/>
      <c r="G39" s="89">
        <f>G38*0.1</f>
        <v>219100</v>
      </c>
      <c r="H39" s="91"/>
      <c r="I39" s="139"/>
      <c r="J39" s="140"/>
    </row>
    <row r="40" spans="1:10" ht="26.25" customHeight="1" thickBot="1" x14ac:dyDescent="0.35">
      <c r="A40" s="342" t="s">
        <v>34</v>
      </c>
      <c r="B40" s="343"/>
      <c r="C40" s="91"/>
      <c r="D40" s="91"/>
      <c r="E40" s="91"/>
      <c r="F40" s="90"/>
      <c r="G40" s="89">
        <f>G38+G39</f>
        <v>2410100</v>
      </c>
      <c r="H40" s="91"/>
      <c r="I40" s="139"/>
      <c r="J40" s="140"/>
    </row>
  </sheetData>
  <mergeCells count="34">
    <mergeCell ref="A8:A10"/>
    <mergeCell ref="B8:B10"/>
    <mergeCell ref="H8:H10"/>
    <mergeCell ref="I8:I10"/>
    <mergeCell ref="J8:J10"/>
    <mergeCell ref="A1:J1"/>
    <mergeCell ref="A4:A5"/>
    <mergeCell ref="B4:B5"/>
    <mergeCell ref="H4:H5"/>
    <mergeCell ref="I4:I5"/>
    <mergeCell ref="J4:J5"/>
    <mergeCell ref="H12:H13"/>
    <mergeCell ref="I12:I13"/>
    <mergeCell ref="J12:J13"/>
    <mergeCell ref="A14:A17"/>
    <mergeCell ref="B14:B17"/>
    <mergeCell ref="H14:H17"/>
    <mergeCell ref="I14:I17"/>
    <mergeCell ref="J14:J17"/>
    <mergeCell ref="A12:A13"/>
    <mergeCell ref="B12:B13"/>
    <mergeCell ref="H29:H34"/>
    <mergeCell ref="I29:I34"/>
    <mergeCell ref="J29:J34"/>
    <mergeCell ref="A19:A20"/>
    <mergeCell ref="B19:B20"/>
    <mergeCell ref="H19:H20"/>
    <mergeCell ref="I19:I20"/>
    <mergeCell ref="J19:J20"/>
    <mergeCell ref="A38:B38"/>
    <mergeCell ref="A39:B39"/>
    <mergeCell ref="A40:B40"/>
    <mergeCell ref="A29:A34"/>
    <mergeCell ref="B29:B34"/>
  </mergeCells>
  <phoneticPr fontId="11" type="noConversion"/>
  <hyperlinks>
    <hyperlink ref="I35" r:id="rId1" xr:uid="{D3C83326-18D9-407D-8B65-5F83F13AF276}"/>
    <hyperlink ref="I26" r:id="rId2" xr:uid="{F97CE1DB-2BF8-4E3C-ACCC-D165397B20FB}"/>
    <hyperlink ref="I27" r:id="rId3" xr:uid="{C8A7DF04-28BF-40AF-BA8B-9EF63249C6A0}"/>
    <hyperlink ref="I36" r:id="rId4" xr:uid="{5E35BAC4-FFC4-457C-BF52-22CEAF440372}"/>
    <hyperlink ref="I8:I10" r:id="rId5" display="인터넷" xr:uid="{A47A6AB7-7A27-4587-BF23-93197AEB84B8}"/>
    <hyperlink ref="I22" r:id="rId6" xr:uid="{00983FAC-C251-4EB1-954A-7F504D9CE3B0}"/>
    <hyperlink ref="I11" r:id="rId7" xr:uid="{4A600BA3-2EE4-4AAC-A2D0-9E90631EB0DB}"/>
    <hyperlink ref="I7" r:id="rId8" xr:uid="{CB9D7435-F300-46D4-9985-DB75F73642A2}"/>
    <hyperlink ref="I29" r:id="rId9" display="네이버쇼핑" xr:uid="{77EF4F8B-33AB-43A8-9991-E1D5645A313B}"/>
    <hyperlink ref="I6" r:id="rId10" xr:uid="{294A1EEB-C2F4-4D62-AB04-D377081ABCD3}"/>
    <hyperlink ref="I12:I13" r:id="rId11" display="인터넷" xr:uid="{349F4118-2EED-4FC5-92D9-E634D0EE6A98}"/>
    <hyperlink ref="I25" r:id="rId12" xr:uid="{99601F52-BEAF-40C7-AD2C-ECC567AA1836}"/>
    <hyperlink ref="I28" r:id="rId13" xr:uid="{8633870F-79BB-462D-9C51-750485DDB95B}"/>
    <hyperlink ref="I18" r:id="rId14" xr:uid="{0FD9F606-50D1-470B-9B01-5480EA670BF8}"/>
    <hyperlink ref="I19:I20" r:id="rId15" display="인터넷" xr:uid="{9C12E0BF-D6C9-4CF0-87F5-9BD4FDF1251D}"/>
    <hyperlink ref="I4" r:id="rId16" display="네이버쇼핑" xr:uid="{42017EA6-FF83-4C43-9393-5CB67B49D351}"/>
    <hyperlink ref="I4:I5" r:id="rId17" display="인터넷" xr:uid="{9621A8AA-1026-4417-A9AA-84152DFC30EF}"/>
    <hyperlink ref="I23" r:id="rId18" xr:uid="{71648455-8BAC-4426-A006-126751B897D9}"/>
    <hyperlink ref="I24" r:id="rId19" xr:uid="{C2305144-7269-4DBE-A7D8-72CA31F81AAF}"/>
    <hyperlink ref="I37" r:id="rId20" xr:uid="{FB040E2C-6FCD-47C9-90FF-6CAF0A2EF5CD}"/>
    <hyperlink ref="I14" r:id="rId21" display="네이버쇼핑" xr:uid="{C4045EB4-9DCD-43BA-A518-4BEF2449DCE9}"/>
    <hyperlink ref="I21" r:id="rId22" xr:uid="{4584BA72-643B-4DF6-9B94-74B57E513A22}"/>
    <hyperlink ref="I12" r:id="rId23" display="https://smartstore.naver.com/fiveon/products/6635363498?" xr:uid="{7F82F5A2-3CA2-4F0F-AA30-7E05FAABBEF3}"/>
    <hyperlink ref="I14:I17" r:id="rId24" display="인터넷" xr:uid="{1BA01571-067C-4AFF-96A2-030FC21D3AAD}"/>
    <hyperlink ref="I29:I34" r:id="rId25" display="인터넷" xr:uid="{9DF50C2F-7A0C-46E4-ABEE-DDFB1F7A583D}"/>
  </hyperlinks>
  <pageMargins left="0.70866141732283472" right="0.70866141732283472" top="0.74803149606299213" bottom="0.74803149606299213" header="0.31496062992125984" footer="0.31496062992125984"/>
  <pageSetup paperSize="9" scale="58" orientation="portrait" r:id="rId2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zoomScaleNormal="100" workbookViewId="0">
      <selection activeCell="H4" sqref="H4:H21"/>
    </sheetView>
  </sheetViews>
  <sheetFormatPr defaultRowHeight="13.5" x14ac:dyDescent="0.3"/>
  <cols>
    <col min="1" max="1" width="9" style="1"/>
    <col min="2" max="2" width="17.75" style="1" customWidth="1"/>
    <col min="3" max="3" width="45.625" style="1" bestFit="1" customWidth="1"/>
    <col min="4" max="5" width="9" style="1"/>
    <col min="6" max="6" width="10" style="1" customWidth="1"/>
    <col min="7" max="7" width="11.5" style="1" customWidth="1"/>
    <col min="8" max="8" width="13.25" style="1" bestFit="1" customWidth="1"/>
    <col min="9" max="9" width="10" style="1" customWidth="1"/>
    <col min="10" max="10" width="10.75" style="1" customWidth="1"/>
    <col min="11" max="16384" width="9" style="1"/>
  </cols>
  <sheetData>
    <row r="1" spans="1:10" ht="25.5" x14ac:dyDescent="0.3">
      <c r="A1" s="332" t="s">
        <v>51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15" customHeight="1" thickBot="1" x14ac:dyDescent="0.35"/>
    <row r="3" spans="1:10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30</v>
      </c>
      <c r="J3" s="107" t="s">
        <v>31</v>
      </c>
    </row>
    <row r="4" spans="1:10" ht="26.25" customHeight="1" x14ac:dyDescent="0.3">
      <c r="A4" s="113">
        <v>1</v>
      </c>
      <c r="B4" s="19" t="s">
        <v>177</v>
      </c>
      <c r="C4" s="115" t="s">
        <v>178</v>
      </c>
      <c r="D4" s="114" t="s">
        <v>57</v>
      </c>
      <c r="E4" s="114">
        <v>1</v>
      </c>
      <c r="F4" s="103">
        <v>211500</v>
      </c>
      <c r="G4" s="103">
        <f t="shared" ref="G4" si="0">E4*F4</f>
        <v>211500</v>
      </c>
      <c r="H4" s="102" t="s">
        <v>179</v>
      </c>
      <c r="I4" s="232" t="s">
        <v>208</v>
      </c>
      <c r="J4" s="111" t="s">
        <v>109</v>
      </c>
    </row>
    <row r="5" spans="1:10" ht="26.25" customHeight="1" x14ac:dyDescent="0.3">
      <c r="A5" s="113">
        <v>2</v>
      </c>
      <c r="B5" s="119" t="s">
        <v>149</v>
      </c>
      <c r="C5" s="102" t="s">
        <v>180</v>
      </c>
      <c r="D5" s="114" t="s">
        <v>57</v>
      </c>
      <c r="E5" s="114">
        <v>1</v>
      </c>
      <c r="F5" s="103">
        <v>95900</v>
      </c>
      <c r="G5" s="103">
        <f>E5*F5</f>
        <v>95900</v>
      </c>
      <c r="H5" s="102" t="s">
        <v>100</v>
      </c>
      <c r="I5" s="108" t="s">
        <v>208</v>
      </c>
      <c r="J5" s="111" t="s">
        <v>109</v>
      </c>
    </row>
    <row r="6" spans="1:10" ht="26.25" customHeight="1" x14ac:dyDescent="0.3">
      <c r="A6" s="113">
        <v>3</v>
      </c>
      <c r="B6" s="119" t="s">
        <v>65</v>
      </c>
      <c r="C6" s="102" t="s">
        <v>66</v>
      </c>
      <c r="D6" s="114" t="s">
        <v>57</v>
      </c>
      <c r="E6" s="114">
        <v>1</v>
      </c>
      <c r="F6" s="103">
        <v>175000</v>
      </c>
      <c r="G6" s="103">
        <f>E6*F6</f>
        <v>175000</v>
      </c>
      <c r="H6" s="102" t="s">
        <v>67</v>
      </c>
      <c r="I6" s="232" t="s">
        <v>208</v>
      </c>
      <c r="J6" s="111" t="s">
        <v>109</v>
      </c>
    </row>
    <row r="7" spans="1:10" ht="26.25" customHeight="1" x14ac:dyDescent="0.3">
      <c r="A7" s="113">
        <v>4</v>
      </c>
      <c r="B7" s="319" t="s">
        <v>400</v>
      </c>
      <c r="C7" s="21" t="s">
        <v>181</v>
      </c>
      <c r="D7" s="114" t="s">
        <v>57</v>
      </c>
      <c r="E7" s="114">
        <v>1</v>
      </c>
      <c r="F7" s="103">
        <v>11900</v>
      </c>
      <c r="G7" s="103">
        <f t="shared" ref="G7:G9" si="1">E7*F7</f>
        <v>11900</v>
      </c>
      <c r="H7" s="331" t="s">
        <v>67</v>
      </c>
      <c r="I7" s="316" t="s">
        <v>208</v>
      </c>
      <c r="J7" s="325" t="s">
        <v>109</v>
      </c>
    </row>
    <row r="8" spans="1:10" ht="26.25" customHeight="1" x14ac:dyDescent="0.3">
      <c r="A8" s="113">
        <v>5</v>
      </c>
      <c r="B8" s="334"/>
      <c r="C8" s="21" t="s">
        <v>182</v>
      </c>
      <c r="D8" s="114" t="s">
        <v>57</v>
      </c>
      <c r="E8" s="114">
        <v>1</v>
      </c>
      <c r="F8" s="103">
        <v>8400</v>
      </c>
      <c r="G8" s="103">
        <f t="shared" si="1"/>
        <v>8400</v>
      </c>
      <c r="H8" s="318"/>
      <c r="I8" s="317"/>
      <c r="J8" s="326"/>
    </row>
    <row r="9" spans="1:10" ht="26.25" customHeight="1" x14ac:dyDescent="0.3">
      <c r="A9" s="113">
        <v>6</v>
      </c>
      <c r="B9" s="335"/>
      <c r="C9" s="21" t="s">
        <v>183</v>
      </c>
      <c r="D9" s="114" t="s">
        <v>57</v>
      </c>
      <c r="E9" s="114">
        <v>1</v>
      </c>
      <c r="F9" s="103">
        <v>8400</v>
      </c>
      <c r="G9" s="103">
        <f t="shared" si="1"/>
        <v>8400</v>
      </c>
      <c r="H9" s="336"/>
      <c r="I9" s="337"/>
      <c r="J9" s="327"/>
    </row>
    <row r="10" spans="1:10" ht="26.25" customHeight="1" x14ac:dyDescent="0.3">
      <c r="A10" s="113">
        <v>7</v>
      </c>
      <c r="B10" s="119" t="s">
        <v>184</v>
      </c>
      <c r="C10" s="102" t="s">
        <v>185</v>
      </c>
      <c r="D10" s="114" t="s">
        <v>57</v>
      </c>
      <c r="E10" s="114">
        <v>3</v>
      </c>
      <c r="F10" s="103">
        <v>25000</v>
      </c>
      <c r="G10" s="103">
        <f>E10*F10</f>
        <v>75000</v>
      </c>
      <c r="H10" s="102" t="s">
        <v>186</v>
      </c>
      <c r="I10" s="232" t="s">
        <v>208</v>
      </c>
      <c r="J10" s="111" t="s">
        <v>109</v>
      </c>
    </row>
    <row r="11" spans="1:10" ht="26.25" customHeight="1" x14ac:dyDescent="0.3">
      <c r="A11" s="113">
        <v>8</v>
      </c>
      <c r="B11" s="19" t="s">
        <v>187</v>
      </c>
      <c r="C11" s="115" t="s">
        <v>188</v>
      </c>
      <c r="D11" s="114" t="s">
        <v>57</v>
      </c>
      <c r="E11" s="114">
        <v>1</v>
      </c>
      <c r="F11" s="103">
        <v>13530</v>
      </c>
      <c r="G11" s="103">
        <f t="shared" ref="G11:G21" si="2">E11*F11</f>
        <v>13530</v>
      </c>
      <c r="H11" s="102" t="s">
        <v>189</v>
      </c>
      <c r="I11" s="232" t="s">
        <v>208</v>
      </c>
      <c r="J11" s="111" t="s">
        <v>109</v>
      </c>
    </row>
    <row r="12" spans="1:10" ht="26.25" customHeight="1" x14ac:dyDescent="0.3">
      <c r="A12" s="253">
        <v>9</v>
      </c>
      <c r="B12" s="319" t="s">
        <v>80</v>
      </c>
      <c r="C12" s="254" t="s">
        <v>81</v>
      </c>
      <c r="D12" s="114" t="s">
        <v>57</v>
      </c>
      <c r="E12" s="254">
        <v>4</v>
      </c>
      <c r="F12" s="37">
        <v>21000</v>
      </c>
      <c r="G12" s="37">
        <f t="shared" si="2"/>
        <v>84000</v>
      </c>
      <c r="H12" s="321" t="s">
        <v>82</v>
      </c>
      <c r="I12" s="323" t="s">
        <v>208</v>
      </c>
      <c r="J12" s="224" t="s">
        <v>109</v>
      </c>
    </row>
    <row r="13" spans="1:10" ht="26.25" customHeight="1" x14ac:dyDescent="0.3">
      <c r="A13" s="253">
        <v>10</v>
      </c>
      <c r="B13" s="320"/>
      <c r="C13" s="254" t="s">
        <v>83</v>
      </c>
      <c r="D13" s="114" t="s">
        <v>57</v>
      </c>
      <c r="E13" s="254">
        <v>4</v>
      </c>
      <c r="F13" s="37">
        <v>21000</v>
      </c>
      <c r="G13" s="37">
        <f t="shared" si="2"/>
        <v>84000</v>
      </c>
      <c r="H13" s="322"/>
      <c r="I13" s="324"/>
      <c r="J13" s="224" t="s">
        <v>109</v>
      </c>
    </row>
    <row r="14" spans="1:10" ht="26.25" customHeight="1" x14ac:dyDescent="0.3">
      <c r="A14" s="113">
        <v>11</v>
      </c>
      <c r="B14" s="119" t="s">
        <v>190</v>
      </c>
      <c r="C14" s="102" t="s">
        <v>191</v>
      </c>
      <c r="D14" s="114" t="s">
        <v>57</v>
      </c>
      <c r="E14" s="114">
        <v>2</v>
      </c>
      <c r="F14" s="103">
        <v>4590</v>
      </c>
      <c r="G14" s="103">
        <f t="shared" si="2"/>
        <v>9180</v>
      </c>
      <c r="H14" s="102" t="s">
        <v>192</v>
      </c>
      <c r="I14" s="58" t="s">
        <v>208</v>
      </c>
      <c r="J14" s="111" t="s">
        <v>109</v>
      </c>
    </row>
    <row r="15" spans="1:10" ht="26.25" customHeight="1" x14ac:dyDescent="0.3">
      <c r="A15" s="113">
        <v>12</v>
      </c>
      <c r="B15" s="119" t="s">
        <v>193</v>
      </c>
      <c r="C15" s="102" t="s">
        <v>194</v>
      </c>
      <c r="D15" s="114" t="s">
        <v>57</v>
      </c>
      <c r="E15" s="114">
        <v>1</v>
      </c>
      <c r="F15" s="103">
        <v>18000</v>
      </c>
      <c r="G15" s="103">
        <f t="shared" si="2"/>
        <v>18000</v>
      </c>
      <c r="H15" s="102" t="s">
        <v>192</v>
      </c>
      <c r="I15" s="58" t="s">
        <v>208</v>
      </c>
      <c r="J15" s="111" t="s">
        <v>109</v>
      </c>
    </row>
    <row r="16" spans="1:10" ht="26.25" customHeight="1" x14ac:dyDescent="0.3">
      <c r="A16" s="253">
        <v>13</v>
      </c>
      <c r="B16" s="353" t="s">
        <v>125</v>
      </c>
      <c r="C16" s="38" t="s">
        <v>195</v>
      </c>
      <c r="D16" s="114" t="s">
        <v>57</v>
      </c>
      <c r="E16" s="114">
        <v>2</v>
      </c>
      <c r="F16" s="37">
        <v>16200</v>
      </c>
      <c r="G16" s="37">
        <f t="shared" si="2"/>
        <v>32400</v>
      </c>
      <c r="H16" s="354" t="s">
        <v>404</v>
      </c>
      <c r="I16" s="356" t="s">
        <v>208</v>
      </c>
      <c r="J16" s="314" t="s">
        <v>109</v>
      </c>
    </row>
    <row r="17" spans="1:10" ht="26.25" customHeight="1" x14ac:dyDescent="0.3">
      <c r="A17" s="253">
        <v>14</v>
      </c>
      <c r="B17" s="353"/>
      <c r="C17" s="38" t="s">
        <v>127</v>
      </c>
      <c r="D17" s="114" t="s">
        <v>57</v>
      </c>
      <c r="E17" s="38">
        <v>2</v>
      </c>
      <c r="F17" s="37">
        <v>21900</v>
      </c>
      <c r="G17" s="37">
        <f t="shared" si="2"/>
        <v>43800</v>
      </c>
      <c r="H17" s="355"/>
      <c r="I17" s="356"/>
      <c r="J17" s="315"/>
    </row>
    <row r="18" spans="1:10" ht="26.25" customHeight="1" x14ac:dyDescent="0.3">
      <c r="A18" s="113">
        <v>15</v>
      </c>
      <c r="B18" s="119" t="s">
        <v>196</v>
      </c>
      <c r="C18" s="102" t="s">
        <v>197</v>
      </c>
      <c r="D18" s="114" t="s">
        <v>57</v>
      </c>
      <c r="E18" s="102">
        <v>1</v>
      </c>
      <c r="F18" s="103">
        <v>15500</v>
      </c>
      <c r="G18" s="103">
        <f t="shared" si="2"/>
        <v>15500</v>
      </c>
      <c r="H18" s="102" t="s">
        <v>198</v>
      </c>
      <c r="I18" s="231" t="s">
        <v>208</v>
      </c>
      <c r="J18" s="111" t="s">
        <v>109</v>
      </c>
    </row>
    <row r="19" spans="1:10" ht="26.25" customHeight="1" x14ac:dyDescent="0.3">
      <c r="A19" s="113">
        <v>16</v>
      </c>
      <c r="B19" s="119" t="s">
        <v>199</v>
      </c>
      <c r="C19" s="102" t="s">
        <v>200</v>
      </c>
      <c r="D19" s="114" t="s">
        <v>57</v>
      </c>
      <c r="E19" s="102">
        <v>2</v>
      </c>
      <c r="F19" s="103">
        <v>4400</v>
      </c>
      <c r="G19" s="103">
        <f t="shared" si="2"/>
        <v>8800</v>
      </c>
      <c r="H19" s="102" t="s">
        <v>201</v>
      </c>
      <c r="I19" s="231" t="s">
        <v>208</v>
      </c>
      <c r="J19" s="111" t="s">
        <v>109</v>
      </c>
    </row>
    <row r="20" spans="1:10" ht="26.25" customHeight="1" x14ac:dyDescent="0.3">
      <c r="A20" s="113">
        <v>17</v>
      </c>
      <c r="B20" s="119" t="s">
        <v>202</v>
      </c>
      <c r="C20" s="102" t="s">
        <v>203</v>
      </c>
      <c r="D20" s="114" t="s">
        <v>57</v>
      </c>
      <c r="E20" s="102">
        <v>2</v>
      </c>
      <c r="F20" s="103">
        <v>10500</v>
      </c>
      <c r="G20" s="103">
        <f t="shared" si="2"/>
        <v>21000</v>
      </c>
      <c r="H20" s="102" t="s">
        <v>119</v>
      </c>
      <c r="I20" s="231" t="s">
        <v>208</v>
      </c>
      <c r="J20" s="111" t="s">
        <v>109</v>
      </c>
    </row>
    <row r="21" spans="1:10" ht="26.25" customHeight="1" thickBot="1" x14ac:dyDescent="0.35">
      <c r="A21" s="113">
        <v>18</v>
      </c>
      <c r="B21" s="172" t="s">
        <v>122</v>
      </c>
      <c r="C21" s="166" t="s">
        <v>123</v>
      </c>
      <c r="D21" s="173" t="s">
        <v>57</v>
      </c>
      <c r="E21" s="166">
        <v>2</v>
      </c>
      <c r="F21" s="174">
        <v>4240</v>
      </c>
      <c r="G21" s="174">
        <f t="shared" si="2"/>
        <v>8480</v>
      </c>
      <c r="H21" s="175" t="s">
        <v>124</v>
      </c>
      <c r="I21" s="176" t="s">
        <v>208</v>
      </c>
      <c r="J21" s="111" t="s">
        <v>109</v>
      </c>
    </row>
    <row r="22" spans="1:10" ht="26.25" customHeight="1" thickBot="1" x14ac:dyDescent="0.35">
      <c r="A22" s="328" t="s">
        <v>9</v>
      </c>
      <c r="B22" s="329"/>
      <c r="C22" s="134"/>
      <c r="D22" s="134"/>
      <c r="E22" s="134"/>
      <c r="F22" s="135"/>
      <c r="G22" s="99">
        <f>ROUND(SUM(G4:G21),-3)</f>
        <v>925000</v>
      </c>
      <c r="H22" s="136"/>
      <c r="I22" s="137"/>
      <c r="J22" s="138"/>
    </row>
    <row r="23" spans="1:10" ht="26.25" customHeight="1" thickBot="1" x14ac:dyDescent="0.35">
      <c r="A23" s="328" t="s">
        <v>38</v>
      </c>
      <c r="B23" s="329"/>
      <c r="C23" s="134"/>
      <c r="D23" s="134"/>
      <c r="E23" s="134"/>
      <c r="F23" s="135"/>
      <c r="G23" s="99">
        <f>G22*0.1</f>
        <v>92500</v>
      </c>
      <c r="H23" s="136"/>
      <c r="I23" s="137"/>
      <c r="J23" s="138"/>
    </row>
    <row r="24" spans="1:10" ht="26.25" customHeight="1" thickBot="1" x14ac:dyDescent="0.35">
      <c r="A24" s="328" t="s">
        <v>11</v>
      </c>
      <c r="B24" s="329"/>
      <c r="C24" s="134"/>
      <c r="D24" s="134"/>
      <c r="E24" s="134"/>
      <c r="F24" s="135"/>
      <c r="G24" s="99">
        <f>G22+G23</f>
        <v>1017500</v>
      </c>
      <c r="H24" s="136"/>
      <c r="I24" s="137"/>
      <c r="J24" s="138"/>
    </row>
    <row r="25" spans="1:10" ht="13.5" customHeight="1" x14ac:dyDescent="0.3"/>
  </sheetData>
  <mergeCells count="15">
    <mergeCell ref="A22:B22"/>
    <mergeCell ref="A23:B23"/>
    <mergeCell ref="A24:B24"/>
    <mergeCell ref="A1:J1"/>
    <mergeCell ref="B7:B9"/>
    <mergeCell ref="H7:H9"/>
    <mergeCell ref="I7:I9"/>
    <mergeCell ref="B12:B13"/>
    <mergeCell ref="H12:H13"/>
    <mergeCell ref="I12:I13"/>
    <mergeCell ref="B16:B17"/>
    <mergeCell ref="H16:H17"/>
    <mergeCell ref="I16:I17"/>
    <mergeCell ref="J7:J9"/>
    <mergeCell ref="J16:J17"/>
  </mergeCells>
  <phoneticPr fontId="11" type="noConversion"/>
  <hyperlinks>
    <hyperlink ref="I5" r:id="rId1" xr:uid="{64B2207A-7833-43EF-B3DA-769685DC3967}"/>
    <hyperlink ref="I4" r:id="rId2" xr:uid="{A52F7C83-8D01-4620-A3C4-41A8310B75D4}"/>
    <hyperlink ref="I11" r:id="rId3" xr:uid="{37D8D537-9DF4-42C9-A7B8-05723FC2F4D6}"/>
    <hyperlink ref="I12:I13" r:id="rId4" display="인터넷" xr:uid="{B2FC3527-14CA-4517-A0F9-9D3D942AC954}"/>
    <hyperlink ref="I6" r:id="rId5" xr:uid="{5F7DF6F4-19F7-4BB9-A1AC-7C616B52EC7B}"/>
    <hyperlink ref="I10" r:id="rId6" xr:uid="{0C7CD13D-C200-44D5-B269-62714BA7DE4F}"/>
    <hyperlink ref="I15" r:id="rId7" xr:uid="{FBFC24A3-32B5-46BE-B4FB-03B22697C921}"/>
    <hyperlink ref="I14" r:id="rId8" xr:uid="{43A29CFD-8726-456F-8053-1055AAC8BDCC}"/>
    <hyperlink ref="I7:I9" r:id="rId9" display="인터넷" xr:uid="{6B245C43-BA05-458F-A1C7-CFD4BC95A26E}"/>
    <hyperlink ref="I18" r:id="rId10" xr:uid="{5C34D03C-44D4-4479-9EFC-C0F5747EB141}"/>
    <hyperlink ref="I19" r:id="rId11" xr:uid="{CD74BFD6-C7C5-4890-A148-0198CDE63B3C}"/>
    <hyperlink ref="I20" r:id="rId12" xr:uid="{78762247-99AE-4364-A9E4-5582028F1E36}"/>
    <hyperlink ref="I21" r:id="rId13" xr:uid="{15C32C3B-661D-4C24-BFDA-0BD7E5DA1762}"/>
    <hyperlink ref="I16" r:id="rId14" display="https://smartstore.naver.com/fiveon/products/6635363498?" xr:uid="{4B8A8779-5675-4325-ACA0-43A988ECF66F}"/>
    <hyperlink ref="I16:I17" r:id="rId15" display="인터넷" xr:uid="{979E2D11-94A6-4C95-9FE2-7F2E733820CA}"/>
  </hyperlinks>
  <pageMargins left="0.7" right="0.7" top="0.75" bottom="0.75" header="0.3" footer="0.3"/>
  <pageSetup paperSize="9" scale="55" orientation="portrait" r:id="rId1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zoomScaleNormal="100" workbookViewId="0">
      <selection activeCell="J23" sqref="J23"/>
    </sheetView>
  </sheetViews>
  <sheetFormatPr defaultRowHeight="16.5" x14ac:dyDescent="0.3"/>
  <cols>
    <col min="1" max="1" width="6.875" customWidth="1"/>
    <col min="2" max="2" width="11.375" bestFit="1" customWidth="1"/>
    <col min="3" max="3" width="39.75" bestFit="1" customWidth="1"/>
    <col min="6" max="6" width="11.5" customWidth="1"/>
    <col min="7" max="7" width="13.75" customWidth="1"/>
    <col min="8" max="8" width="12.875" customWidth="1"/>
    <col min="9" max="9" width="11.25" bestFit="1" customWidth="1"/>
    <col min="10" max="10" width="12.25" customWidth="1"/>
  </cols>
  <sheetData>
    <row r="1" spans="1:10" ht="25.5" x14ac:dyDescent="0.3">
      <c r="A1" s="332" t="s">
        <v>39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1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30</v>
      </c>
      <c r="J3" s="107" t="s">
        <v>31</v>
      </c>
    </row>
    <row r="4" spans="1:10" ht="26.25" customHeight="1" x14ac:dyDescent="0.3">
      <c r="A4" s="167">
        <v>1</v>
      </c>
      <c r="B4" s="168" t="s">
        <v>359</v>
      </c>
      <c r="C4" s="120" t="s">
        <v>360</v>
      </c>
      <c r="D4" s="168" t="s">
        <v>206</v>
      </c>
      <c r="E4" s="120">
        <v>1</v>
      </c>
      <c r="F4" s="92">
        <v>257500</v>
      </c>
      <c r="G4" s="92">
        <f t="shared" ref="G4:G10" si="0">E4*F4</f>
        <v>257500</v>
      </c>
      <c r="H4" s="120" t="s">
        <v>361</v>
      </c>
      <c r="I4" s="59" t="s">
        <v>208</v>
      </c>
      <c r="J4" s="111" t="s">
        <v>109</v>
      </c>
    </row>
    <row r="5" spans="1:10" ht="26.25" customHeight="1" x14ac:dyDescent="0.3">
      <c r="A5" s="167">
        <v>2</v>
      </c>
      <c r="B5" s="120" t="s">
        <v>362</v>
      </c>
      <c r="C5" s="120" t="s">
        <v>363</v>
      </c>
      <c r="D5" s="120" t="s">
        <v>206</v>
      </c>
      <c r="E5" s="120">
        <v>1</v>
      </c>
      <c r="F5" s="92">
        <v>344200</v>
      </c>
      <c r="G5" s="92">
        <f t="shared" si="0"/>
        <v>344200</v>
      </c>
      <c r="H5" s="120" t="s">
        <v>364</v>
      </c>
      <c r="I5" s="128" t="s">
        <v>208</v>
      </c>
      <c r="J5" s="111" t="s">
        <v>109</v>
      </c>
    </row>
    <row r="6" spans="1:10" ht="26.25" customHeight="1" x14ac:dyDescent="0.3">
      <c r="A6" s="113">
        <v>3</v>
      </c>
      <c r="B6" s="19" t="s">
        <v>328</v>
      </c>
      <c r="C6" s="115" t="s">
        <v>358</v>
      </c>
      <c r="D6" s="120" t="s">
        <v>206</v>
      </c>
      <c r="E6" s="114">
        <v>2</v>
      </c>
      <c r="F6" s="103">
        <v>32400</v>
      </c>
      <c r="G6" s="92">
        <f t="shared" si="0"/>
        <v>64800</v>
      </c>
      <c r="H6" s="171" t="s">
        <v>179</v>
      </c>
      <c r="I6" s="128" t="s">
        <v>208</v>
      </c>
      <c r="J6" s="111" t="s">
        <v>109</v>
      </c>
    </row>
    <row r="7" spans="1:10" ht="26.25" customHeight="1" x14ac:dyDescent="0.3">
      <c r="A7" s="113">
        <v>4</v>
      </c>
      <c r="B7" s="19" t="s">
        <v>365</v>
      </c>
      <c r="C7" s="171" t="s">
        <v>366</v>
      </c>
      <c r="D7" s="114" t="s">
        <v>206</v>
      </c>
      <c r="E7" s="114">
        <v>3</v>
      </c>
      <c r="F7" s="103">
        <v>10300</v>
      </c>
      <c r="G7" s="92">
        <f t="shared" si="0"/>
        <v>30900</v>
      </c>
      <c r="H7" s="171" t="s">
        <v>119</v>
      </c>
      <c r="I7" s="59" t="s">
        <v>208</v>
      </c>
      <c r="J7" s="111" t="s">
        <v>109</v>
      </c>
    </row>
    <row r="8" spans="1:10" ht="26.25" customHeight="1" x14ac:dyDescent="0.3">
      <c r="A8" s="113">
        <v>5</v>
      </c>
      <c r="B8" s="170" t="s">
        <v>367</v>
      </c>
      <c r="C8" s="171" t="s">
        <v>115</v>
      </c>
      <c r="D8" s="114" t="s">
        <v>206</v>
      </c>
      <c r="E8" s="114">
        <v>1</v>
      </c>
      <c r="F8" s="103">
        <v>32700</v>
      </c>
      <c r="G8" s="92">
        <f t="shared" si="0"/>
        <v>32700</v>
      </c>
      <c r="H8" s="171" t="s">
        <v>116</v>
      </c>
      <c r="I8" s="58" t="s">
        <v>208</v>
      </c>
      <c r="J8" s="111" t="s">
        <v>109</v>
      </c>
    </row>
    <row r="9" spans="1:10" ht="26.25" customHeight="1" x14ac:dyDescent="0.3">
      <c r="A9" s="253">
        <v>6</v>
      </c>
      <c r="B9" s="220" t="s">
        <v>125</v>
      </c>
      <c r="C9" s="38" t="s">
        <v>368</v>
      </c>
      <c r="D9" s="114" t="s">
        <v>206</v>
      </c>
      <c r="E9" s="234">
        <v>5</v>
      </c>
      <c r="F9" s="37">
        <v>20100</v>
      </c>
      <c r="G9" s="235">
        <f t="shared" si="0"/>
        <v>100500</v>
      </c>
      <c r="H9" s="38" t="s">
        <v>291</v>
      </c>
      <c r="I9" s="36" t="s">
        <v>208</v>
      </c>
      <c r="J9" s="224" t="s">
        <v>109</v>
      </c>
    </row>
    <row r="10" spans="1:10" ht="26.25" customHeight="1" thickBot="1" x14ac:dyDescent="0.35">
      <c r="A10" s="237">
        <v>7</v>
      </c>
      <c r="B10" s="220" t="s">
        <v>125</v>
      </c>
      <c r="C10" s="259" t="s">
        <v>369</v>
      </c>
      <c r="D10" s="114" t="s">
        <v>206</v>
      </c>
      <c r="E10" s="234">
        <v>5</v>
      </c>
      <c r="F10" s="235">
        <v>18900</v>
      </c>
      <c r="G10" s="235">
        <f t="shared" si="0"/>
        <v>94500</v>
      </c>
      <c r="H10" s="38" t="s">
        <v>291</v>
      </c>
      <c r="I10" s="265" t="s">
        <v>208</v>
      </c>
      <c r="J10" s="224" t="s">
        <v>109</v>
      </c>
    </row>
    <row r="11" spans="1:10" ht="26.25" customHeight="1" thickBot="1" x14ac:dyDescent="0.35">
      <c r="A11" s="328" t="s">
        <v>9</v>
      </c>
      <c r="B11" s="329"/>
      <c r="C11" s="134"/>
      <c r="D11" s="134"/>
      <c r="E11" s="134"/>
      <c r="F11" s="135"/>
      <c r="G11" s="99">
        <f>ROUND(SUM(G4:G10),-3)</f>
        <v>925000</v>
      </c>
      <c r="H11" s="136"/>
      <c r="I11" s="137"/>
      <c r="J11" s="138"/>
    </row>
    <row r="12" spans="1:10" ht="26.25" customHeight="1" thickBot="1" x14ac:dyDescent="0.35">
      <c r="A12" s="328" t="s">
        <v>38</v>
      </c>
      <c r="B12" s="329"/>
      <c r="C12" s="134"/>
      <c r="D12" s="134"/>
      <c r="E12" s="134"/>
      <c r="F12" s="135"/>
      <c r="G12" s="99">
        <f>G11*0.1</f>
        <v>92500</v>
      </c>
      <c r="H12" s="136"/>
      <c r="I12" s="137"/>
      <c r="J12" s="138"/>
    </row>
    <row r="13" spans="1:10" ht="26.25" customHeight="1" thickBot="1" x14ac:dyDescent="0.35">
      <c r="A13" s="328" t="s">
        <v>11</v>
      </c>
      <c r="B13" s="329"/>
      <c r="C13" s="134"/>
      <c r="D13" s="134"/>
      <c r="E13" s="134"/>
      <c r="F13" s="135"/>
      <c r="G13" s="99">
        <f>SUM(G11:G12)</f>
        <v>1017500</v>
      </c>
      <c r="H13" s="136"/>
      <c r="I13" s="137"/>
      <c r="J13" s="138"/>
    </row>
  </sheetData>
  <mergeCells count="4">
    <mergeCell ref="A1:J1"/>
    <mergeCell ref="A11:B11"/>
    <mergeCell ref="A12:B12"/>
    <mergeCell ref="A13:B13"/>
  </mergeCells>
  <phoneticPr fontId="11" type="noConversion"/>
  <hyperlinks>
    <hyperlink ref="I4" r:id="rId1" xr:uid="{23049B50-91F3-477A-8C4E-87ABBEC1FF1A}"/>
    <hyperlink ref="I5" r:id="rId2" xr:uid="{D8D9FA21-3699-444B-A944-882E451DEB5D}"/>
    <hyperlink ref="I6" r:id="rId3" xr:uid="{A4FB03C3-9BFA-4FA2-B6F3-633DBB0F77AA}"/>
    <hyperlink ref="I10" r:id="rId4" xr:uid="{78233465-4581-45B0-A531-B11644C71D01}"/>
    <hyperlink ref="I9" r:id="rId5" xr:uid="{357B7F47-A1B7-450A-8243-2D95F0444953}"/>
    <hyperlink ref="I8" r:id="rId6" xr:uid="{78071C84-836E-42F0-8738-40A22C48EC65}"/>
    <hyperlink ref="I7" r:id="rId7" xr:uid="{023C662C-D82A-4FF5-8ECF-23E16C82CBDD}"/>
  </hyperlinks>
  <pageMargins left="0.7" right="0.7" top="0.75" bottom="0.75" header="0.3" footer="0.3"/>
  <pageSetup paperSize="9" scale="59" orientation="portrait"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13"/>
  <sheetViews>
    <sheetView zoomScaleNormal="100" workbookViewId="0">
      <selection activeCell="H4" sqref="H4:H10"/>
    </sheetView>
  </sheetViews>
  <sheetFormatPr defaultRowHeight="16.5" x14ac:dyDescent="0.3"/>
  <cols>
    <col min="1" max="1" width="6.875" customWidth="1"/>
    <col min="2" max="2" width="20.125" bestFit="1" customWidth="1"/>
    <col min="3" max="3" width="27.625" customWidth="1"/>
    <col min="6" max="6" width="11.5" customWidth="1"/>
    <col min="7" max="7" width="13.75" customWidth="1"/>
    <col min="8" max="8" width="12.875" customWidth="1"/>
    <col min="10" max="10" width="9.75" bestFit="1" customWidth="1"/>
  </cols>
  <sheetData>
    <row r="1" spans="1:10" ht="25.5" x14ac:dyDescent="0.3">
      <c r="A1" s="332" t="s">
        <v>47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1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30</v>
      </c>
      <c r="J3" s="107" t="s">
        <v>31</v>
      </c>
    </row>
    <row r="4" spans="1:10" ht="26.25" customHeight="1" x14ac:dyDescent="0.3">
      <c r="A4" s="113">
        <v>1</v>
      </c>
      <c r="B4" s="19" t="s">
        <v>204</v>
      </c>
      <c r="C4" s="115" t="s">
        <v>205</v>
      </c>
      <c r="D4" s="114" t="s">
        <v>206</v>
      </c>
      <c r="E4" s="114">
        <v>5</v>
      </c>
      <c r="F4" s="103">
        <v>1340</v>
      </c>
      <c r="G4" s="112">
        <f>F4*E4</f>
        <v>6700</v>
      </c>
      <c r="H4" s="102" t="s">
        <v>207</v>
      </c>
      <c r="I4" s="108" t="s">
        <v>208</v>
      </c>
      <c r="J4" s="111" t="s">
        <v>109</v>
      </c>
    </row>
    <row r="5" spans="1:10" ht="26.25" customHeight="1" x14ac:dyDescent="0.3">
      <c r="A5" s="113">
        <v>2</v>
      </c>
      <c r="B5" s="19" t="s">
        <v>209</v>
      </c>
      <c r="C5" s="115" t="s">
        <v>210</v>
      </c>
      <c r="D5" s="114" t="s">
        <v>206</v>
      </c>
      <c r="E5" s="114">
        <v>1</v>
      </c>
      <c r="F5" s="103">
        <v>33000</v>
      </c>
      <c r="G5" s="112">
        <f t="shared" ref="G5:G10" si="0">F5*E5</f>
        <v>33000</v>
      </c>
      <c r="H5" s="102" t="s">
        <v>211</v>
      </c>
      <c r="I5" s="108" t="s">
        <v>208</v>
      </c>
      <c r="J5" s="111" t="s">
        <v>109</v>
      </c>
    </row>
    <row r="6" spans="1:10" ht="26.25" customHeight="1" x14ac:dyDescent="0.3">
      <c r="A6" s="113">
        <v>3</v>
      </c>
      <c r="B6" s="19" t="s">
        <v>212</v>
      </c>
      <c r="C6" s="115" t="s">
        <v>213</v>
      </c>
      <c r="D6" s="114" t="s">
        <v>206</v>
      </c>
      <c r="E6" s="114">
        <v>50</v>
      </c>
      <c r="F6" s="103">
        <v>60</v>
      </c>
      <c r="G6" s="112">
        <f t="shared" si="0"/>
        <v>3000</v>
      </c>
      <c r="H6" s="102"/>
      <c r="I6" s="108" t="s">
        <v>208</v>
      </c>
      <c r="J6" s="111" t="s">
        <v>109</v>
      </c>
    </row>
    <row r="7" spans="1:10" ht="26.25" customHeight="1" x14ac:dyDescent="0.3">
      <c r="A7" s="113">
        <v>4</v>
      </c>
      <c r="B7" s="19" t="s">
        <v>212</v>
      </c>
      <c r="C7" s="102" t="s">
        <v>214</v>
      </c>
      <c r="D7" s="114" t="s">
        <v>206</v>
      </c>
      <c r="E7" s="114">
        <v>50</v>
      </c>
      <c r="F7" s="103">
        <v>70</v>
      </c>
      <c r="G7" s="112">
        <f t="shared" si="0"/>
        <v>3500</v>
      </c>
      <c r="H7" s="102"/>
      <c r="I7" s="108" t="s">
        <v>208</v>
      </c>
      <c r="J7" s="111" t="s">
        <v>109</v>
      </c>
    </row>
    <row r="8" spans="1:10" ht="26.25" customHeight="1" x14ac:dyDescent="0.3">
      <c r="A8" s="113">
        <v>5</v>
      </c>
      <c r="B8" s="119" t="s">
        <v>215</v>
      </c>
      <c r="C8" s="102" t="s">
        <v>216</v>
      </c>
      <c r="D8" s="114" t="s">
        <v>206</v>
      </c>
      <c r="E8" s="114">
        <v>1</v>
      </c>
      <c r="F8" s="103">
        <v>62800</v>
      </c>
      <c r="G8" s="112">
        <f t="shared" si="0"/>
        <v>62800</v>
      </c>
      <c r="H8" s="102"/>
      <c r="I8" s="108" t="s">
        <v>208</v>
      </c>
      <c r="J8" s="111" t="s">
        <v>109</v>
      </c>
    </row>
    <row r="9" spans="1:10" ht="26.25" customHeight="1" x14ac:dyDescent="0.3">
      <c r="A9" s="113">
        <v>6</v>
      </c>
      <c r="B9" s="119" t="s">
        <v>217</v>
      </c>
      <c r="C9" s="102" t="s">
        <v>218</v>
      </c>
      <c r="D9" s="114" t="s">
        <v>206</v>
      </c>
      <c r="E9" s="114">
        <v>1</v>
      </c>
      <c r="F9" s="103">
        <v>7830</v>
      </c>
      <c r="G9" s="112">
        <f t="shared" si="0"/>
        <v>7830</v>
      </c>
      <c r="H9" s="102" t="s">
        <v>219</v>
      </c>
      <c r="I9" s="108" t="s">
        <v>208</v>
      </c>
      <c r="J9" s="111" t="s">
        <v>109</v>
      </c>
    </row>
    <row r="10" spans="1:10" ht="26.25" customHeight="1" thickBot="1" x14ac:dyDescent="0.35">
      <c r="A10" s="113">
        <v>7</v>
      </c>
      <c r="B10" s="119" t="s">
        <v>220</v>
      </c>
      <c r="C10" s="102" t="s">
        <v>221</v>
      </c>
      <c r="D10" s="114" t="s">
        <v>206</v>
      </c>
      <c r="E10" s="114">
        <v>1</v>
      </c>
      <c r="F10" s="103">
        <v>8000</v>
      </c>
      <c r="G10" s="112">
        <f t="shared" si="0"/>
        <v>8000</v>
      </c>
      <c r="H10" s="102" t="s">
        <v>222</v>
      </c>
      <c r="I10" s="108" t="s">
        <v>208</v>
      </c>
      <c r="J10" s="111" t="s">
        <v>109</v>
      </c>
    </row>
    <row r="11" spans="1:10" ht="26.25" customHeight="1" thickBot="1" x14ac:dyDescent="0.35">
      <c r="A11" s="328" t="s">
        <v>9</v>
      </c>
      <c r="B11" s="329"/>
      <c r="C11" s="134"/>
      <c r="D11" s="134"/>
      <c r="E11" s="134"/>
      <c r="F11" s="135"/>
      <c r="G11" s="99">
        <f>ROUND(SUM(G4:G10),-3)</f>
        <v>125000</v>
      </c>
      <c r="H11" s="136"/>
      <c r="I11" s="137"/>
      <c r="J11" s="138"/>
    </row>
    <row r="12" spans="1:10" ht="26.25" customHeight="1" thickBot="1" x14ac:dyDescent="0.35">
      <c r="A12" s="328" t="s">
        <v>38</v>
      </c>
      <c r="B12" s="329"/>
      <c r="C12" s="134"/>
      <c r="D12" s="134"/>
      <c r="E12" s="134"/>
      <c r="F12" s="135"/>
      <c r="G12" s="99">
        <f>G11*0.1</f>
        <v>12500</v>
      </c>
      <c r="H12" s="136"/>
      <c r="I12" s="137"/>
      <c r="J12" s="138"/>
    </row>
    <row r="13" spans="1:10" ht="26.25" customHeight="1" thickBot="1" x14ac:dyDescent="0.35">
      <c r="A13" s="328" t="s">
        <v>11</v>
      </c>
      <c r="B13" s="329"/>
      <c r="C13" s="134"/>
      <c r="D13" s="134"/>
      <c r="E13" s="134"/>
      <c r="F13" s="135"/>
      <c r="G13" s="99">
        <f>G11+G12</f>
        <v>137500</v>
      </c>
      <c r="H13" s="136"/>
      <c r="I13" s="137"/>
      <c r="J13" s="138"/>
    </row>
  </sheetData>
  <mergeCells count="4">
    <mergeCell ref="A1:J1"/>
    <mergeCell ref="A11:B11"/>
    <mergeCell ref="A12:B12"/>
    <mergeCell ref="A13:B13"/>
  </mergeCells>
  <phoneticPr fontId="11" type="noConversion"/>
  <hyperlinks>
    <hyperlink ref="I5" r:id="rId1" xr:uid="{16FD2F5D-EE6A-4C75-A6F4-530949B8CDBB}"/>
    <hyperlink ref="I4" r:id="rId2" xr:uid="{42B3AA8A-2358-4D17-901B-582876442C14}"/>
    <hyperlink ref="I8" r:id="rId3" xr:uid="{B957744E-39D6-4FA0-9CD0-B51DD5738398}"/>
    <hyperlink ref="I6" r:id="rId4" xr:uid="{6CFDF91D-9B71-4756-AFF5-BB0B36DFC87E}"/>
    <hyperlink ref="I7" r:id="rId5" xr:uid="{B71EE1CD-2512-4ED6-9456-52C07FC1F189}"/>
    <hyperlink ref="I9" r:id="rId6" xr:uid="{D8A70FF2-1245-4799-9730-2FBCEC5EB2BF}"/>
    <hyperlink ref="I10" r:id="rId7" xr:uid="{09FD2C0E-EAE5-41C8-B62B-08C67D9AFFF0}"/>
  </hyperlinks>
  <pageMargins left="0.7" right="0.7" top="0.75" bottom="0.75" header="0.3" footer="0.3"/>
  <pageSetup paperSize="9" scale="62" orientation="portrait"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3"/>
  <sheetViews>
    <sheetView zoomScaleNormal="100" workbookViewId="0">
      <selection activeCell="M10" sqref="M10"/>
    </sheetView>
  </sheetViews>
  <sheetFormatPr defaultRowHeight="16.5" x14ac:dyDescent="0.3"/>
  <cols>
    <col min="1" max="1" width="6.875" customWidth="1"/>
    <col min="2" max="2" width="14.625" bestFit="1" customWidth="1"/>
    <col min="3" max="3" width="27.625" customWidth="1"/>
    <col min="6" max="6" width="11.5" customWidth="1"/>
    <col min="7" max="7" width="13.75" customWidth="1"/>
    <col min="8" max="8" width="12.875" customWidth="1"/>
    <col min="9" max="9" width="11.25" bestFit="1" customWidth="1"/>
    <col min="10" max="10" width="12.25" customWidth="1"/>
  </cols>
  <sheetData>
    <row r="1" spans="1:10" ht="26.25" customHeight="1" x14ac:dyDescent="0.3">
      <c r="A1" s="357" t="s">
        <v>408</v>
      </c>
      <c r="B1" s="357"/>
      <c r="C1" s="357"/>
      <c r="D1" s="357"/>
      <c r="E1" s="357"/>
      <c r="F1" s="357"/>
      <c r="G1" s="357"/>
      <c r="H1" s="357"/>
      <c r="I1" s="357"/>
      <c r="J1" s="357"/>
    </row>
    <row r="2" spans="1:10" ht="1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6.25" customHeight="1" x14ac:dyDescent="0.3">
      <c r="A3" s="105" t="s">
        <v>0</v>
      </c>
      <c r="B3" s="106" t="s">
        <v>1</v>
      </c>
      <c r="C3" s="106" t="s">
        <v>2</v>
      </c>
      <c r="D3" s="106" t="s">
        <v>3</v>
      </c>
      <c r="E3" s="106" t="s">
        <v>4</v>
      </c>
      <c r="F3" s="106" t="s">
        <v>5</v>
      </c>
      <c r="G3" s="106" t="s">
        <v>6</v>
      </c>
      <c r="H3" s="106" t="s">
        <v>7</v>
      </c>
      <c r="I3" s="109" t="s">
        <v>30</v>
      </c>
      <c r="J3" s="107" t="s">
        <v>31</v>
      </c>
    </row>
    <row r="4" spans="1:10" ht="26.25" customHeight="1" x14ac:dyDescent="0.3">
      <c r="A4" s="113">
        <v>1</v>
      </c>
      <c r="B4" s="19" t="s">
        <v>114</v>
      </c>
      <c r="C4" s="115" t="s">
        <v>115</v>
      </c>
      <c r="D4" s="114" t="s">
        <v>57</v>
      </c>
      <c r="E4" s="114">
        <v>1</v>
      </c>
      <c r="F4" s="103">
        <v>32700</v>
      </c>
      <c r="G4" s="103">
        <f>E4*F4</f>
        <v>32700</v>
      </c>
      <c r="H4" s="187" t="s">
        <v>116</v>
      </c>
      <c r="I4" s="59" t="s">
        <v>208</v>
      </c>
      <c r="J4" s="111" t="s">
        <v>109</v>
      </c>
    </row>
    <row r="5" spans="1:10" ht="26.25" customHeight="1" x14ac:dyDescent="0.3">
      <c r="A5" s="113">
        <v>2</v>
      </c>
      <c r="B5" s="19" t="s">
        <v>122</v>
      </c>
      <c r="C5" s="115" t="s">
        <v>123</v>
      </c>
      <c r="D5" s="114" t="s">
        <v>57</v>
      </c>
      <c r="E5" s="114">
        <v>3</v>
      </c>
      <c r="F5" s="103">
        <v>4240</v>
      </c>
      <c r="G5" s="103">
        <f t="shared" ref="G5:G30" si="0">E5*F5</f>
        <v>12720</v>
      </c>
      <c r="H5" s="187" t="s">
        <v>124</v>
      </c>
      <c r="I5" s="59" t="s">
        <v>208</v>
      </c>
      <c r="J5" s="111" t="s">
        <v>109</v>
      </c>
    </row>
    <row r="6" spans="1:10" ht="26.25" customHeight="1" x14ac:dyDescent="0.3">
      <c r="A6" s="113">
        <v>3</v>
      </c>
      <c r="B6" s="19" t="s">
        <v>310</v>
      </c>
      <c r="C6" s="115" t="s">
        <v>311</v>
      </c>
      <c r="D6" s="114" t="s">
        <v>57</v>
      </c>
      <c r="E6" s="114">
        <v>1</v>
      </c>
      <c r="F6" s="103">
        <v>10940</v>
      </c>
      <c r="G6" s="103">
        <f t="shared" si="0"/>
        <v>10940</v>
      </c>
      <c r="H6" s="187" t="s">
        <v>312</v>
      </c>
      <c r="I6" s="316" t="s">
        <v>208</v>
      </c>
      <c r="J6" s="111" t="s">
        <v>109</v>
      </c>
    </row>
    <row r="7" spans="1:10" ht="26.25" customHeight="1" x14ac:dyDescent="0.3">
      <c r="A7" s="113">
        <v>4</v>
      </c>
      <c r="B7" s="19" t="s">
        <v>313</v>
      </c>
      <c r="C7" s="187" t="s">
        <v>314</v>
      </c>
      <c r="D7" s="114" t="s">
        <v>57</v>
      </c>
      <c r="E7" s="114">
        <v>1</v>
      </c>
      <c r="F7" s="103">
        <v>10940</v>
      </c>
      <c r="G7" s="103">
        <f t="shared" si="0"/>
        <v>10940</v>
      </c>
      <c r="H7" s="187" t="s">
        <v>312</v>
      </c>
      <c r="I7" s="337"/>
      <c r="J7" s="111" t="s">
        <v>109</v>
      </c>
    </row>
    <row r="8" spans="1:10" ht="26.25" customHeight="1" x14ac:dyDescent="0.3">
      <c r="A8" s="113">
        <v>5</v>
      </c>
      <c r="B8" s="186" t="s">
        <v>315</v>
      </c>
      <c r="C8" s="187" t="s">
        <v>316</v>
      </c>
      <c r="D8" s="114" t="s">
        <v>57</v>
      </c>
      <c r="E8" s="114">
        <v>1</v>
      </c>
      <c r="F8" s="103">
        <v>17000</v>
      </c>
      <c r="G8" s="103">
        <f t="shared" si="0"/>
        <v>17000</v>
      </c>
      <c r="H8" s="187" t="s">
        <v>317</v>
      </c>
      <c r="I8" s="108" t="s">
        <v>208</v>
      </c>
      <c r="J8" s="111" t="s">
        <v>109</v>
      </c>
    </row>
    <row r="9" spans="1:10" ht="26.25" customHeight="1" x14ac:dyDescent="0.3">
      <c r="A9" s="113">
        <v>6</v>
      </c>
      <c r="B9" s="186" t="s">
        <v>318</v>
      </c>
      <c r="C9" s="187" t="s">
        <v>319</v>
      </c>
      <c r="D9" s="114" t="s">
        <v>57</v>
      </c>
      <c r="E9" s="114">
        <v>1</v>
      </c>
      <c r="F9" s="103">
        <v>12500</v>
      </c>
      <c r="G9" s="103">
        <f t="shared" si="0"/>
        <v>12500</v>
      </c>
      <c r="H9" s="187" t="s">
        <v>317</v>
      </c>
      <c r="I9" s="108" t="s">
        <v>208</v>
      </c>
      <c r="J9" s="111" t="s">
        <v>109</v>
      </c>
    </row>
    <row r="10" spans="1:10" ht="26.25" customHeight="1" x14ac:dyDescent="0.3">
      <c r="A10" s="113">
        <v>7</v>
      </c>
      <c r="B10" s="186" t="s">
        <v>187</v>
      </c>
      <c r="C10" s="187" t="s">
        <v>320</v>
      </c>
      <c r="D10" s="114" t="s">
        <v>57</v>
      </c>
      <c r="E10" s="114">
        <v>1</v>
      </c>
      <c r="F10" s="103">
        <v>19000</v>
      </c>
      <c r="G10" s="103">
        <f t="shared" si="0"/>
        <v>19000</v>
      </c>
      <c r="H10" s="187" t="s">
        <v>321</v>
      </c>
      <c r="I10" s="108" t="s">
        <v>208</v>
      </c>
      <c r="J10" s="111" t="s">
        <v>109</v>
      </c>
    </row>
    <row r="11" spans="1:10" ht="26.25" customHeight="1" x14ac:dyDescent="0.3">
      <c r="A11" s="113">
        <v>8</v>
      </c>
      <c r="B11" s="186" t="s">
        <v>190</v>
      </c>
      <c r="C11" s="187" t="s">
        <v>322</v>
      </c>
      <c r="D11" s="114" t="s">
        <v>57</v>
      </c>
      <c r="E11" s="114">
        <v>2</v>
      </c>
      <c r="F11" s="103">
        <v>11000</v>
      </c>
      <c r="G11" s="103">
        <f t="shared" si="0"/>
        <v>22000</v>
      </c>
      <c r="H11" s="187" t="s">
        <v>321</v>
      </c>
      <c r="I11" s="108" t="s">
        <v>208</v>
      </c>
      <c r="J11" s="111" t="s">
        <v>109</v>
      </c>
    </row>
    <row r="12" spans="1:10" ht="26.25" customHeight="1" x14ac:dyDescent="0.3">
      <c r="A12" s="113">
        <v>9</v>
      </c>
      <c r="B12" s="186" t="s">
        <v>323</v>
      </c>
      <c r="C12" s="187" t="s">
        <v>324</v>
      </c>
      <c r="D12" s="114" t="s">
        <v>57</v>
      </c>
      <c r="E12" s="114">
        <v>1</v>
      </c>
      <c r="F12" s="103">
        <v>215000</v>
      </c>
      <c r="G12" s="103">
        <f t="shared" si="0"/>
        <v>215000</v>
      </c>
      <c r="H12" s="187" t="s">
        <v>325</v>
      </c>
      <c r="I12" s="108" t="s">
        <v>208</v>
      </c>
      <c r="J12" s="111" t="s">
        <v>109</v>
      </c>
    </row>
    <row r="13" spans="1:10" ht="26.25" customHeight="1" x14ac:dyDescent="0.3">
      <c r="A13" s="113">
        <v>10</v>
      </c>
      <c r="B13" s="186" t="s">
        <v>370</v>
      </c>
      <c r="C13" s="187" t="s">
        <v>371</v>
      </c>
      <c r="D13" s="114" t="s">
        <v>57</v>
      </c>
      <c r="E13" s="114">
        <v>1</v>
      </c>
      <c r="F13" s="103">
        <v>15500</v>
      </c>
      <c r="G13" s="103">
        <f t="shared" si="0"/>
        <v>15500</v>
      </c>
      <c r="H13" s="187" t="s">
        <v>198</v>
      </c>
      <c r="I13" s="108" t="s">
        <v>208</v>
      </c>
      <c r="J13" s="111" t="s">
        <v>109</v>
      </c>
    </row>
    <row r="14" spans="1:10" ht="26.25" customHeight="1" x14ac:dyDescent="0.3">
      <c r="A14" s="113">
        <v>11</v>
      </c>
      <c r="B14" s="217" t="s">
        <v>304</v>
      </c>
      <c r="C14" s="223" t="s">
        <v>326</v>
      </c>
      <c r="D14" s="114" t="s">
        <v>57</v>
      </c>
      <c r="E14" s="114">
        <v>30</v>
      </c>
      <c r="F14" s="37">
        <v>480</v>
      </c>
      <c r="G14" s="37">
        <f t="shared" si="0"/>
        <v>14400</v>
      </c>
      <c r="H14" s="38" t="s">
        <v>327</v>
      </c>
      <c r="I14" s="36" t="s">
        <v>208</v>
      </c>
      <c r="J14" s="224" t="s">
        <v>109</v>
      </c>
    </row>
    <row r="15" spans="1:10" ht="26.25" customHeight="1" x14ac:dyDescent="0.3">
      <c r="A15" s="113">
        <v>12</v>
      </c>
      <c r="B15" s="186" t="s">
        <v>235</v>
      </c>
      <c r="C15" s="104" t="s">
        <v>236</v>
      </c>
      <c r="D15" s="114" t="s">
        <v>57</v>
      </c>
      <c r="E15" s="187">
        <v>1</v>
      </c>
      <c r="F15" s="103">
        <v>56900</v>
      </c>
      <c r="G15" s="103">
        <f t="shared" si="0"/>
        <v>56900</v>
      </c>
      <c r="H15" s="187" t="s">
        <v>179</v>
      </c>
      <c r="I15" s="108" t="s">
        <v>208</v>
      </c>
      <c r="J15" s="111" t="s">
        <v>109</v>
      </c>
    </row>
    <row r="16" spans="1:10" ht="26.25" customHeight="1" x14ac:dyDescent="0.3">
      <c r="A16" s="113">
        <v>13</v>
      </c>
      <c r="B16" s="186" t="s">
        <v>328</v>
      </c>
      <c r="C16" s="104" t="s">
        <v>329</v>
      </c>
      <c r="D16" s="114" t="s">
        <v>57</v>
      </c>
      <c r="E16" s="187">
        <v>1</v>
      </c>
      <c r="F16" s="103">
        <v>27000</v>
      </c>
      <c r="G16" s="103">
        <f t="shared" si="0"/>
        <v>27000</v>
      </c>
      <c r="H16" s="187" t="s">
        <v>179</v>
      </c>
      <c r="I16" s="108" t="s">
        <v>208</v>
      </c>
      <c r="J16" s="111" t="s">
        <v>109</v>
      </c>
    </row>
    <row r="17" spans="1:10" ht="26.25" customHeight="1" x14ac:dyDescent="0.3">
      <c r="A17" s="113">
        <v>14</v>
      </c>
      <c r="B17" s="20" t="s">
        <v>177</v>
      </c>
      <c r="C17" s="187" t="s">
        <v>209</v>
      </c>
      <c r="D17" s="114" t="s">
        <v>57</v>
      </c>
      <c r="E17" s="187">
        <v>1</v>
      </c>
      <c r="F17" s="103">
        <v>30780</v>
      </c>
      <c r="G17" s="103">
        <f t="shared" si="0"/>
        <v>30780</v>
      </c>
      <c r="H17" s="187" t="s">
        <v>330</v>
      </c>
      <c r="I17" s="108" t="s">
        <v>208</v>
      </c>
      <c r="J17" s="111" t="s">
        <v>109</v>
      </c>
    </row>
    <row r="18" spans="1:10" ht="26.25" customHeight="1" x14ac:dyDescent="0.3">
      <c r="A18" s="113">
        <v>15</v>
      </c>
      <c r="B18" s="20" t="s">
        <v>149</v>
      </c>
      <c r="C18" s="184" t="s">
        <v>331</v>
      </c>
      <c r="D18" s="114" t="s">
        <v>57</v>
      </c>
      <c r="E18" s="184">
        <v>1</v>
      </c>
      <c r="F18" s="196">
        <v>95900</v>
      </c>
      <c r="G18" s="103">
        <f t="shared" si="0"/>
        <v>95900</v>
      </c>
      <c r="H18" s="184" t="s">
        <v>100</v>
      </c>
      <c r="I18" s="232" t="s">
        <v>208</v>
      </c>
      <c r="J18" s="111" t="s">
        <v>109</v>
      </c>
    </row>
    <row r="19" spans="1:10" ht="26.25" customHeight="1" x14ac:dyDescent="0.3">
      <c r="A19" s="113">
        <v>16</v>
      </c>
      <c r="B19" s="120" t="s">
        <v>332</v>
      </c>
      <c r="C19" s="120" t="s">
        <v>333</v>
      </c>
      <c r="D19" s="120" t="s">
        <v>334</v>
      </c>
      <c r="E19" s="120">
        <v>50</v>
      </c>
      <c r="F19" s="196">
        <v>690</v>
      </c>
      <c r="G19" s="103">
        <f t="shared" si="0"/>
        <v>34500</v>
      </c>
      <c r="H19" s="184" t="s">
        <v>335</v>
      </c>
      <c r="I19" s="225" t="s">
        <v>208</v>
      </c>
      <c r="J19" s="111" t="s">
        <v>109</v>
      </c>
    </row>
    <row r="20" spans="1:10" ht="26.25" customHeight="1" x14ac:dyDescent="0.3">
      <c r="A20" s="113">
        <v>17</v>
      </c>
      <c r="B20" s="20" t="s">
        <v>336</v>
      </c>
      <c r="C20" s="184" t="s">
        <v>337</v>
      </c>
      <c r="D20" s="114" t="s">
        <v>57</v>
      </c>
      <c r="E20" s="184">
        <v>1</v>
      </c>
      <c r="F20" s="196">
        <v>39800</v>
      </c>
      <c r="G20" s="103">
        <f t="shared" si="0"/>
        <v>39800</v>
      </c>
      <c r="H20" s="184" t="s">
        <v>338</v>
      </c>
      <c r="I20" s="233" t="s">
        <v>208</v>
      </c>
      <c r="J20" s="111" t="s">
        <v>109</v>
      </c>
    </row>
    <row r="21" spans="1:10" ht="26.25" customHeight="1" x14ac:dyDescent="0.3">
      <c r="A21" s="113">
        <v>18</v>
      </c>
      <c r="B21" s="347" t="s">
        <v>339</v>
      </c>
      <c r="C21" s="185" t="s">
        <v>340</v>
      </c>
      <c r="D21" s="120" t="s">
        <v>57</v>
      </c>
      <c r="E21" s="185">
        <v>1</v>
      </c>
      <c r="F21" s="196">
        <v>17000</v>
      </c>
      <c r="G21" s="103">
        <f t="shared" si="0"/>
        <v>17000</v>
      </c>
      <c r="H21" s="331" t="s">
        <v>341</v>
      </c>
      <c r="I21" s="316" t="s">
        <v>208</v>
      </c>
      <c r="J21" s="325" t="s">
        <v>109</v>
      </c>
    </row>
    <row r="22" spans="1:10" ht="26.25" customHeight="1" x14ac:dyDescent="0.3">
      <c r="A22" s="113">
        <v>19</v>
      </c>
      <c r="B22" s="348"/>
      <c r="C22" s="185" t="s">
        <v>342</v>
      </c>
      <c r="D22" s="120" t="s">
        <v>57</v>
      </c>
      <c r="E22" s="185">
        <v>1</v>
      </c>
      <c r="F22" s="196">
        <v>22000</v>
      </c>
      <c r="G22" s="103">
        <f t="shared" si="0"/>
        <v>22000</v>
      </c>
      <c r="H22" s="318"/>
      <c r="I22" s="317"/>
      <c r="J22" s="326"/>
    </row>
    <row r="23" spans="1:10" ht="26.25" customHeight="1" x14ac:dyDescent="0.3">
      <c r="A23" s="113">
        <v>20</v>
      </c>
      <c r="B23" s="349"/>
      <c r="C23" s="185" t="s">
        <v>343</v>
      </c>
      <c r="D23" s="120" t="s">
        <v>57</v>
      </c>
      <c r="E23" s="185">
        <v>1</v>
      </c>
      <c r="F23" s="196">
        <v>36000</v>
      </c>
      <c r="G23" s="103">
        <f t="shared" si="0"/>
        <v>36000</v>
      </c>
      <c r="H23" s="318"/>
      <c r="I23" s="317"/>
      <c r="J23" s="327"/>
    </row>
    <row r="24" spans="1:10" ht="26.25" customHeight="1" x14ac:dyDescent="0.3">
      <c r="A24" s="113">
        <v>21</v>
      </c>
      <c r="B24" s="358" t="s">
        <v>344</v>
      </c>
      <c r="C24" s="184" t="s">
        <v>345</v>
      </c>
      <c r="D24" s="120" t="s">
        <v>57</v>
      </c>
      <c r="E24" s="184">
        <v>1</v>
      </c>
      <c r="F24" s="196">
        <v>17000</v>
      </c>
      <c r="G24" s="103">
        <f t="shared" si="0"/>
        <v>17000</v>
      </c>
      <c r="H24" s="318"/>
      <c r="I24" s="317"/>
      <c r="J24" s="325" t="s">
        <v>109</v>
      </c>
    </row>
    <row r="25" spans="1:10" ht="26.25" customHeight="1" x14ac:dyDescent="0.3">
      <c r="A25" s="113">
        <v>22</v>
      </c>
      <c r="B25" s="359"/>
      <c r="C25" s="184" t="s">
        <v>346</v>
      </c>
      <c r="D25" s="120" t="s">
        <v>57</v>
      </c>
      <c r="E25" s="184">
        <v>1</v>
      </c>
      <c r="F25" s="196">
        <v>22000</v>
      </c>
      <c r="G25" s="103">
        <f t="shared" si="0"/>
        <v>22000</v>
      </c>
      <c r="H25" s="318"/>
      <c r="I25" s="317"/>
      <c r="J25" s="326"/>
    </row>
    <row r="26" spans="1:10" ht="26.25" customHeight="1" x14ac:dyDescent="0.3">
      <c r="A26" s="113">
        <v>23</v>
      </c>
      <c r="B26" s="360"/>
      <c r="C26" s="184" t="s">
        <v>347</v>
      </c>
      <c r="D26" s="120" t="s">
        <v>57</v>
      </c>
      <c r="E26" s="184">
        <v>1</v>
      </c>
      <c r="F26" s="196">
        <v>36000</v>
      </c>
      <c r="G26" s="103">
        <f t="shared" si="0"/>
        <v>36000</v>
      </c>
      <c r="H26" s="336"/>
      <c r="I26" s="337"/>
      <c r="J26" s="327"/>
    </row>
    <row r="27" spans="1:10" ht="26.25" customHeight="1" x14ac:dyDescent="0.3">
      <c r="A27" s="113">
        <v>24</v>
      </c>
      <c r="B27" s="358" t="s">
        <v>348</v>
      </c>
      <c r="C27" s="184" t="s">
        <v>349</v>
      </c>
      <c r="D27" s="120" t="s">
        <v>57</v>
      </c>
      <c r="E27" s="184">
        <v>1</v>
      </c>
      <c r="F27" s="196">
        <v>31400</v>
      </c>
      <c r="G27" s="103">
        <f t="shared" si="0"/>
        <v>31400</v>
      </c>
      <c r="H27" s="361" t="s">
        <v>350</v>
      </c>
      <c r="I27" s="227" t="s">
        <v>208</v>
      </c>
      <c r="J27" s="111" t="s">
        <v>109</v>
      </c>
    </row>
    <row r="28" spans="1:10" ht="26.25" customHeight="1" x14ac:dyDescent="0.3">
      <c r="A28" s="113">
        <v>25</v>
      </c>
      <c r="B28" s="360"/>
      <c r="C28" s="184" t="s">
        <v>351</v>
      </c>
      <c r="D28" s="120" t="s">
        <v>57</v>
      </c>
      <c r="E28" s="184">
        <v>1</v>
      </c>
      <c r="F28" s="196">
        <v>51300</v>
      </c>
      <c r="G28" s="103">
        <f t="shared" si="0"/>
        <v>51300</v>
      </c>
      <c r="H28" s="362"/>
      <c r="I28" s="227" t="s">
        <v>208</v>
      </c>
      <c r="J28" s="111" t="s">
        <v>109</v>
      </c>
    </row>
    <row r="29" spans="1:10" ht="26.25" customHeight="1" x14ac:dyDescent="0.3">
      <c r="A29" s="113">
        <v>26</v>
      </c>
      <c r="B29" s="197" t="s">
        <v>352</v>
      </c>
      <c r="C29" s="184" t="s">
        <v>353</v>
      </c>
      <c r="D29" s="114" t="s">
        <v>57</v>
      </c>
      <c r="E29" s="184">
        <v>1</v>
      </c>
      <c r="F29" s="196">
        <v>30590</v>
      </c>
      <c r="G29" s="103">
        <f t="shared" si="0"/>
        <v>30590</v>
      </c>
      <c r="H29" s="184" t="s">
        <v>354</v>
      </c>
      <c r="I29" s="233" t="s">
        <v>208</v>
      </c>
      <c r="J29" s="111" t="s">
        <v>109</v>
      </c>
    </row>
    <row r="30" spans="1:10" ht="26.25" customHeight="1" thickBot="1" x14ac:dyDescent="0.35">
      <c r="A30" s="214">
        <v>27</v>
      </c>
      <c r="B30" s="213" t="s">
        <v>355</v>
      </c>
      <c r="C30" s="184" t="s">
        <v>356</v>
      </c>
      <c r="D30" s="215" t="s">
        <v>57</v>
      </c>
      <c r="E30" s="184">
        <v>1</v>
      </c>
      <c r="F30" s="196">
        <v>74500</v>
      </c>
      <c r="G30" s="196">
        <f t="shared" si="0"/>
        <v>74500</v>
      </c>
      <c r="H30" s="184" t="s">
        <v>357</v>
      </c>
      <c r="I30" s="225" t="s">
        <v>208</v>
      </c>
      <c r="J30" s="211" t="s">
        <v>109</v>
      </c>
    </row>
    <row r="31" spans="1:10" ht="26.25" customHeight="1" thickBot="1" x14ac:dyDescent="0.35">
      <c r="A31" s="328" t="s">
        <v>9</v>
      </c>
      <c r="B31" s="329"/>
      <c r="C31" s="134"/>
      <c r="D31" s="134"/>
      <c r="E31" s="134"/>
      <c r="F31" s="135"/>
      <c r="G31" s="99">
        <f>ROUND(SUM(G4:G30),-3)</f>
        <v>1005000</v>
      </c>
      <c r="H31" s="136"/>
      <c r="I31" s="137"/>
      <c r="J31" s="138"/>
    </row>
    <row r="32" spans="1:10" ht="26.25" customHeight="1" thickBot="1" x14ac:dyDescent="0.35">
      <c r="A32" s="328" t="s">
        <v>38</v>
      </c>
      <c r="B32" s="329"/>
      <c r="C32" s="134"/>
      <c r="D32" s="134"/>
      <c r="E32" s="134"/>
      <c r="F32" s="135"/>
      <c r="G32" s="99">
        <f>G31*0.1</f>
        <v>100500</v>
      </c>
      <c r="H32" s="136"/>
      <c r="I32" s="137"/>
      <c r="J32" s="138"/>
    </row>
    <row r="33" spans="1:10" ht="26.25" customHeight="1" thickBot="1" x14ac:dyDescent="0.35">
      <c r="A33" s="328" t="s">
        <v>11</v>
      </c>
      <c r="B33" s="329"/>
      <c r="C33" s="134"/>
      <c r="D33" s="134"/>
      <c r="E33" s="134"/>
      <c r="F33" s="135"/>
      <c r="G33" s="99">
        <f>G31+G32</f>
        <v>1105500</v>
      </c>
      <c r="H33" s="136"/>
      <c r="I33" s="137"/>
      <c r="J33" s="138"/>
    </row>
  </sheetData>
  <mergeCells count="13">
    <mergeCell ref="B27:B28"/>
    <mergeCell ref="H27:H28"/>
    <mergeCell ref="A33:B33"/>
    <mergeCell ref="A31:B31"/>
    <mergeCell ref="A32:B32"/>
    <mergeCell ref="A1:J1"/>
    <mergeCell ref="I6:I7"/>
    <mergeCell ref="B21:B23"/>
    <mergeCell ref="H21:H26"/>
    <mergeCell ref="I21:I26"/>
    <mergeCell ref="B24:B26"/>
    <mergeCell ref="J21:J23"/>
    <mergeCell ref="J24:J26"/>
  </mergeCells>
  <phoneticPr fontId="11" type="noConversion"/>
  <hyperlinks>
    <hyperlink ref="I4" r:id="rId1" xr:uid="{0EF2FBFB-E519-4A4D-8D19-88F3814809AA}"/>
    <hyperlink ref="I5" r:id="rId2" xr:uid="{88C2E979-46E7-4EE2-8DD2-BCBDCB880425}"/>
    <hyperlink ref="I6" r:id="rId3" display="옥션" xr:uid="{27BA54CF-A525-4F85-8CBA-DAFAA7476C93}"/>
    <hyperlink ref="I8" r:id="rId4" xr:uid="{CB03B422-57AA-4231-B5E1-2EDC3E7878A6}"/>
    <hyperlink ref="I9" r:id="rId5" xr:uid="{AB068D1A-B07B-4669-B197-138E2D547927}"/>
    <hyperlink ref="I10" r:id="rId6" xr:uid="{7E10B7FC-E73C-47B9-822F-A2755DAE7F18}"/>
    <hyperlink ref="I11" r:id="rId7" xr:uid="{584F6794-40C7-45E4-9A51-355CFF5AAA10}"/>
    <hyperlink ref="I12" r:id="rId8" xr:uid="{8951F36C-87C7-4A67-98DC-A82B9DB5EEF5}"/>
    <hyperlink ref="I14" r:id="rId9" xr:uid="{030BC6E3-9DAC-430C-8425-88AAA7E25CE1}"/>
    <hyperlink ref="I15" r:id="rId10" xr:uid="{55BDCBC6-F137-4322-A967-DC49060E68EB}"/>
    <hyperlink ref="I16" r:id="rId11" xr:uid="{4A050F6A-51C1-40B3-800A-4E91231F5243}"/>
    <hyperlink ref="I17" r:id="rId12" xr:uid="{8A80A2DC-8ED5-41AE-B2D3-F393364CECBE}"/>
    <hyperlink ref="I29" r:id="rId13" xr:uid="{F14C5CAA-4D2D-445F-BFCF-939FA3633334}"/>
    <hyperlink ref="I19" r:id="rId14" xr:uid="{14A4998A-8DA5-4AC0-9799-25394E4F5799}"/>
    <hyperlink ref="I18" r:id="rId15" xr:uid="{3C80DE27-02B0-4061-8715-E48CA4D69403}"/>
    <hyperlink ref="I30" r:id="rId16" xr:uid="{0C54D21A-E9DC-4C68-A1B1-BACAA2BB1B57}"/>
    <hyperlink ref="I21:I26" r:id="rId17" display="인터넷" xr:uid="{695FB990-CE29-4837-A2B6-170294C4609D}"/>
    <hyperlink ref="I28" r:id="rId18" xr:uid="{00849C1D-EA73-478A-8A1D-A378222D454D}"/>
    <hyperlink ref="I27" r:id="rId19" xr:uid="{7E01D6CB-5CDA-4327-8F60-7E0643D4FDB1}"/>
    <hyperlink ref="I20" r:id="rId20" xr:uid="{67B4DFBC-5D45-463A-9E6B-D0962FC57F05}"/>
    <hyperlink ref="I13" r:id="rId21" xr:uid="{1B6C9C7A-B379-49C8-A2E3-409835AB9F5A}"/>
    <hyperlink ref="I6:I7" r:id="rId22" display="인터넷" xr:uid="{FE513B07-8A0A-4F57-B358-E8D8E5890316}"/>
  </hyperlinks>
  <pageMargins left="0.7" right="0.7" top="0.75" bottom="0.75" header="0.3" footer="0.3"/>
  <pageSetup paperSize="9" scale="62" orientation="portrait" r:id="rId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1"/>
  <sheetViews>
    <sheetView zoomScale="115" zoomScaleNormal="115" workbookViewId="0">
      <selection activeCell="K22" sqref="K22"/>
    </sheetView>
  </sheetViews>
  <sheetFormatPr defaultRowHeight="13.5" x14ac:dyDescent="0.3"/>
  <cols>
    <col min="1" max="1" width="9" style="1"/>
    <col min="2" max="2" width="15.375" style="1" customWidth="1"/>
    <col min="3" max="3" width="34.875" style="1" customWidth="1"/>
    <col min="4" max="5" width="7.125" style="1" customWidth="1"/>
    <col min="6" max="6" width="11.75" style="1" customWidth="1"/>
    <col min="7" max="7" width="11.375" style="1" customWidth="1"/>
    <col min="8" max="8" width="16.75" style="1" bestFit="1" customWidth="1"/>
    <col min="9" max="9" width="12.75" style="1" customWidth="1"/>
    <col min="10" max="10" width="11.25" style="1" bestFit="1" customWidth="1"/>
    <col min="11" max="16384" width="9" style="1"/>
  </cols>
  <sheetData>
    <row r="1" spans="1:10" ht="25.5" x14ac:dyDescent="0.3">
      <c r="A1" s="332" t="s">
        <v>52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ht="26.25" thickBot="1" x14ac:dyDescent="0.35">
      <c r="A2" s="159"/>
      <c r="B2" s="159"/>
      <c r="C2" s="159"/>
      <c r="D2" s="159"/>
      <c r="E2" s="159"/>
      <c r="F2" s="159"/>
      <c r="G2" s="159"/>
      <c r="H2" s="159"/>
      <c r="I2" s="159"/>
    </row>
    <row r="3" spans="1:10" ht="26.25" customHeight="1" x14ac:dyDescent="0.3">
      <c r="A3" s="86" t="s">
        <v>0</v>
      </c>
      <c r="B3" s="87" t="s">
        <v>1</v>
      </c>
      <c r="C3" s="87" t="s">
        <v>2</v>
      </c>
      <c r="D3" s="87" t="s">
        <v>3</v>
      </c>
      <c r="E3" s="87" t="s">
        <v>4</v>
      </c>
      <c r="F3" s="87" t="s">
        <v>5</v>
      </c>
      <c r="G3" s="87" t="s">
        <v>6</v>
      </c>
      <c r="H3" s="87" t="s">
        <v>7</v>
      </c>
      <c r="I3" s="93" t="s">
        <v>406</v>
      </c>
      <c r="J3" s="96" t="s">
        <v>36</v>
      </c>
    </row>
    <row r="4" spans="1:10" ht="26.25" customHeight="1" x14ac:dyDescent="0.3">
      <c r="A4" s="237">
        <v>1</v>
      </c>
      <c r="B4" s="238" t="s">
        <v>223</v>
      </c>
      <c r="C4" s="234" t="s">
        <v>224</v>
      </c>
      <c r="D4" s="238">
        <v>1</v>
      </c>
      <c r="E4" s="234">
        <v>100</v>
      </c>
      <c r="F4" s="235">
        <v>1990</v>
      </c>
      <c r="G4" s="235">
        <v>199000</v>
      </c>
      <c r="H4" s="234" t="s">
        <v>82</v>
      </c>
      <c r="I4" s="264" t="s">
        <v>208</v>
      </c>
      <c r="J4" s="268" t="s">
        <v>407</v>
      </c>
    </row>
    <row r="5" spans="1:10" ht="26.25" customHeight="1" x14ac:dyDescent="0.3">
      <c r="A5" s="237">
        <v>2</v>
      </c>
      <c r="B5" s="234" t="s">
        <v>225</v>
      </c>
      <c r="C5" s="234" t="s">
        <v>226</v>
      </c>
      <c r="D5" s="234">
        <v>10</v>
      </c>
      <c r="E5" s="234">
        <v>20</v>
      </c>
      <c r="F5" s="235">
        <v>5200</v>
      </c>
      <c r="G5" s="235">
        <v>104000</v>
      </c>
      <c r="H5" s="234" t="s">
        <v>82</v>
      </c>
      <c r="I5" s="264" t="s">
        <v>208</v>
      </c>
      <c r="J5" s="268" t="s">
        <v>407</v>
      </c>
    </row>
    <row r="6" spans="1:10" ht="26.25" customHeight="1" x14ac:dyDescent="0.3">
      <c r="A6" s="237">
        <v>3</v>
      </c>
      <c r="B6" s="40" t="s">
        <v>227</v>
      </c>
      <c r="C6" s="234" t="s">
        <v>228</v>
      </c>
      <c r="D6" s="234">
        <v>40</v>
      </c>
      <c r="E6" s="234">
        <v>3</v>
      </c>
      <c r="F6" s="235">
        <v>45300</v>
      </c>
      <c r="G6" s="235">
        <v>45300</v>
      </c>
      <c r="H6" s="363" t="s">
        <v>229</v>
      </c>
      <c r="I6" s="366" t="s">
        <v>208</v>
      </c>
      <c r="J6" s="365" t="s">
        <v>407</v>
      </c>
    </row>
    <row r="7" spans="1:10" ht="26.25" customHeight="1" x14ac:dyDescent="0.3">
      <c r="A7" s="237">
        <v>4</v>
      </c>
      <c r="B7" s="234" t="s">
        <v>230</v>
      </c>
      <c r="C7" s="234" t="s">
        <v>231</v>
      </c>
      <c r="D7" s="234">
        <v>40</v>
      </c>
      <c r="E7" s="234">
        <v>3</v>
      </c>
      <c r="F7" s="235">
        <v>15100</v>
      </c>
      <c r="G7" s="235">
        <v>45300</v>
      </c>
      <c r="H7" s="364"/>
      <c r="I7" s="366"/>
      <c r="J7" s="365"/>
    </row>
    <row r="8" spans="1:10" ht="26.25" customHeight="1" x14ac:dyDescent="0.3">
      <c r="A8" s="158">
        <v>5</v>
      </c>
      <c r="B8" s="120" t="s">
        <v>232</v>
      </c>
      <c r="C8" s="120" t="s">
        <v>233</v>
      </c>
      <c r="D8" s="120">
        <v>1</v>
      </c>
      <c r="E8" s="120">
        <v>20</v>
      </c>
      <c r="F8" s="92">
        <v>9970</v>
      </c>
      <c r="G8" s="92">
        <v>199400</v>
      </c>
      <c r="H8" s="120" t="s">
        <v>234</v>
      </c>
      <c r="I8" s="231" t="s">
        <v>208</v>
      </c>
      <c r="J8" s="269" t="s">
        <v>407</v>
      </c>
    </row>
    <row r="9" spans="1:10" ht="26.25" customHeight="1" thickBot="1" x14ac:dyDescent="0.35">
      <c r="A9" s="340" t="s">
        <v>33</v>
      </c>
      <c r="B9" s="341"/>
      <c r="C9" s="91"/>
      <c r="D9" s="91"/>
      <c r="E9" s="91"/>
      <c r="F9" s="90"/>
      <c r="G9" s="89">
        <f>ROUND(SUM(G4:G8),-3)</f>
        <v>593000</v>
      </c>
      <c r="H9" s="88"/>
      <c r="I9" s="94"/>
      <c r="J9" s="95"/>
    </row>
    <row r="10" spans="1:10" ht="26.25" customHeight="1" thickBot="1" x14ac:dyDescent="0.35">
      <c r="A10" s="340" t="s">
        <v>35</v>
      </c>
      <c r="B10" s="341"/>
      <c r="C10" s="91"/>
      <c r="D10" s="91"/>
      <c r="E10" s="91"/>
      <c r="F10" s="90"/>
      <c r="G10" s="89">
        <f>G9*0.1</f>
        <v>59300</v>
      </c>
      <c r="H10" s="88"/>
      <c r="I10" s="94"/>
      <c r="J10" s="101"/>
    </row>
    <row r="11" spans="1:10" ht="26.25" customHeight="1" thickBot="1" x14ac:dyDescent="0.35">
      <c r="A11" s="340" t="s">
        <v>34</v>
      </c>
      <c r="B11" s="341"/>
      <c r="C11" s="91"/>
      <c r="D11" s="91"/>
      <c r="E11" s="91"/>
      <c r="F11" s="90"/>
      <c r="G11" s="89">
        <f>G9+G10</f>
        <v>652300</v>
      </c>
      <c r="H11" s="88"/>
      <c r="I11" s="94"/>
      <c r="J11" s="101"/>
    </row>
  </sheetData>
  <mergeCells count="7">
    <mergeCell ref="A1:J1"/>
    <mergeCell ref="A10:B10"/>
    <mergeCell ref="A11:B11"/>
    <mergeCell ref="A9:B9"/>
    <mergeCell ref="H6:H7"/>
    <mergeCell ref="J6:J7"/>
    <mergeCell ref="I6:I7"/>
  </mergeCells>
  <phoneticPr fontId="11" type="noConversion"/>
  <hyperlinks>
    <hyperlink ref="I4" r:id="rId1" xr:uid="{568BCD5C-1F96-4391-9A85-C39616C04D11}"/>
    <hyperlink ref="I5" r:id="rId2" xr:uid="{65C2EE0A-5C5F-4630-ACF2-B317B0637E9A}"/>
    <hyperlink ref="I6:I7" r:id="rId3" display="인터넷" xr:uid="{6BF1E6D5-2E8B-4CDF-A638-8D333774601D}"/>
    <hyperlink ref="I8" r:id="rId4" xr:uid="{5D2AAAA3-FBDA-4812-8AF0-057C2B03402E}"/>
  </hyperlinks>
  <pageMargins left="0.70866141732283472" right="0.70866141732283472" top="0.74803149606299213" bottom="0.74803149606299213" header="0.31496062992125984" footer="0.31496062992125984"/>
  <pageSetup paperSize="9" scale="60" orientation="portrait"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16"/>
  <sheetViews>
    <sheetView zoomScaleNormal="100" workbookViewId="0">
      <selection activeCell="P19" sqref="P19"/>
    </sheetView>
  </sheetViews>
  <sheetFormatPr defaultRowHeight="13.5" x14ac:dyDescent="0.3"/>
  <cols>
    <col min="1" max="1" width="5.875" style="1" customWidth="1"/>
    <col min="2" max="2" width="18.875" style="1" customWidth="1"/>
    <col min="3" max="3" width="27.75" style="1" customWidth="1"/>
    <col min="4" max="5" width="5.25" style="1" customWidth="1"/>
    <col min="6" max="7" width="15.125" style="1" customWidth="1"/>
    <col min="8" max="8" width="31.25" style="1" customWidth="1"/>
    <col min="9" max="9" width="11.75" style="1" customWidth="1"/>
    <col min="10" max="10" width="9.5" style="1" customWidth="1"/>
    <col min="11" max="16384" width="9" style="1"/>
  </cols>
  <sheetData>
    <row r="1" spans="1:10" ht="25.5" x14ac:dyDescent="0.3">
      <c r="A1" s="332" t="s">
        <v>28</v>
      </c>
      <c r="B1" s="332"/>
      <c r="C1" s="332"/>
      <c r="D1" s="332"/>
      <c r="E1" s="332"/>
      <c r="F1" s="332"/>
      <c r="G1" s="332"/>
      <c r="H1" s="332"/>
      <c r="I1" s="332"/>
    </row>
    <row r="2" spans="1:10" ht="14.25" thickBot="1" x14ac:dyDescent="0.35"/>
    <row r="3" spans="1:10" ht="26.25" customHeight="1" x14ac:dyDescent="0.3">
      <c r="A3" s="105" t="s">
        <v>0</v>
      </c>
      <c r="B3" s="106" t="s">
        <v>1</v>
      </c>
      <c r="C3" s="106" t="s">
        <v>17</v>
      </c>
      <c r="D3" s="106" t="s">
        <v>3</v>
      </c>
      <c r="E3" s="106" t="s">
        <v>4</v>
      </c>
      <c r="F3" s="35" t="s">
        <v>5</v>
      </c>
      <c r="G3" s="106" t="s">
        <v>15</v>
      </c>
      <c r="H3" s="106" t="s">
        <v>7</v>
      </c>
      <c r="I3" s="106" t="s">
        <v>32</v>
      </c>
      <c r="J3" s="107" t="s">
        <v>31</v>
      </c>
    </row>
    <row r="4" spans="1:10" ht="26.25" customHeight="1" x14ac:dyDescent="0.3">
      <c r="A4" s="216">
        <v>1</v>
      </c>
      <c r="B4" s="347" t="s">
        <v>128</v>
      </c>
      <c r="C4" s="120" t="s">
        <v>129</v>
      </c>
      <c r="D4" s="120" t="s">
        <v>57</v>
      </c>
      <c r="E4" s="120">
        <v>1</v>
      </c>
      <c r="F4" s="92">
        <v>49900</v>
      </c>
      <c r="G4" s="92">
        <f t="shared" ref="G4:G13" si="0">E4*F4</f>
        <v>49900</v>
      </c>
      <c r="H4" s="347" t="s">
        <v>130</v>
      </c>
      <c r="I4" s="371" t="s">
        <v>208</v>
      </c>
      <c r="J4" s="326" t="s">
        <v>109</v>
      </c>
    </row>
    <row r="5" spans="1:10" ht="26.25" customHeight="1" x14ac:dyDescent="0.3">
      <c r="A5" s="39">
        <v>2</v>
      </c>
      <c r="B5" s="348"/>
      <c r="C5" s="120" t="s">
        <v>131</v>
      </c>
      <c r="D5" s="120" t="s">
        <v>57</v>
      </c>
      <c r="E5" s="120">
        <v>1</v>
      </c>
      <c r="F5" s="92">
        <v>49900</v>
      </c>
      <c r="G5" s="92">
        <f t="shared" si="0"/>
        <v>49900</v>
      </c>
      <c r="H5" s="348"/>
      <c r="I5" s="371"/>
      <c r="J5" s="326"/>
    </row>
    <row r="6" spans="1:10" ht="26.25" customHeight="1" x14ac:dyDescent="0.3">
      <c r="A6" s="39">
        <v>3</v>
      </c>
      <c r="B6" s="348"/>
      <c r="C6" s="120" t="s">
        <v>132</v>
      </c>
      <c r="D6" s="120" t="s">
        <v>57</v>
      </c>
      <c r="E6" s="120">
        <v>1</v>
      </c>
      <c r="F6" s="92">
        <v>49900</v>
      </c>
      <c r="G6" s="92">
        <f t="shared" si="0"/>
        <v>49900</v>
      </c>
      <c r="H6" s="348"/>
      <c r="I6" s="371"/>
      <c r="J6" s="326"/>
    </row>
    <row r="7" spans="1:10" ht="26.25" customHeight="1" x14ac:dyDescent="0.3">
      <c r="A7" s="39">
        <v>4</v>
      </c>
      <c r="B7" s="349"/>
      <c r="C7" s="120" t="s">
        <v>133</v>
      </c>
      <c r="D7" s="120" t="s">
        <v>57</v>
      </c>
      <c r="E7" s="120">
        <v>1</v>
      </c>
      <c r="F7" s="92">
        <v>49900</v>
      </c>
      <c r="G7" s="92">
        <f t="shared" si="0"/>
        <v>49900</v>
      </c>
      <c r="H7" s="349"/>
      <c r="I7" s="371"/>
      <c r="J7" s="326"/>
    </row>
    <row r="8" spans="1:10" ht="26.25" customHeight="1" x14ac:dyDescent="0.3">
      <c r="A8" s="39">
        <v>5</v>
      </c>
      <c r="B8" s="238" t="s">
        <v>385</v>
      </c>
      <c r="C8" s="40" t="s">
        <v>386</v>
      </c>
      <c r="D8" s="40" t="s">
        <v>387</v>
      </c>
      <c r="E8" s="40">
        <v>4</v>
      </c>
      <c r="F8" s="41">
        <v>15100</v>
      </c>
      <c r="G8" s="41">
        <f t="shared" si="0"/>
        <v>60400</v>
      </c>
      <c r="H8" s="367" t="s">
        <v>229</v>
      </c>
      <c r="I8" s="323" t="s">
        <v>208</v>
      </c>
      <c r="J8" s="369" t="s">
        <v>109</v>
      </c>
    </row>
    <row r="9" spans="1:10" ht="26.25" customHeight="1" x14ac:dyDescent="0.3">
      <c r="A9" s="39">
        <v>6</v>
      </c>
      <c r="B9" s="234" t="s">
        <v>385</v>
      </c>
      <c r="C9" s="40" t="s">
        <v>388</v>
      </c>
      <c r="D9" s="40" t="s">
        <v>387</v>
      </c>
      <c r="E9" s="40">
        <v>4</v>
      </c>
      <c r="F9" s="41">
        <v>15100</v>
      </c>
      <c r="G9" s="41">
        <f t="shared" si="0"/>
        <v>60400</v>
      </c>
      <c r="H9" s="368"/>
      <c r="I9" s="324"/>
      <c r="J9" s="370"/>
    </row>
    <row r="10" spans="1:10" ht="26.25" customHeight="1" x14ac:dyDescent="0.3">
      <c r="A10" s="39">
        <v>7</v>
      </c>
      <c r="B10" s="239" t="s">
        <v>389</v>
      </c>
      <c r="C10" s="40" t="s">
        <v>390</v>
      </c>
      <c r="D10" s="40" t="s">
        <v>387</v>
      </c>
      <c r="E10" s="40">
        <v>1</v>
      </c>
      <c r="F10" s="41">
        <v>9020</v>
      </c>
      <c r="G10" s="41">
        <f t="shared" si="0"/>
        <v>9020</v>
      </c>
      <c r="H10" s="42" t="s">
        <v>391</v>
      </c>
      <c r="I10" s="44" t="s">
        <v>208</v>
      </c>
      <c r="J10" s="240" t="s">
        <v>109</v>
      </c>
    </row>
    <row r="11" spans="1:10" ht="26.25" customHeight="1" x14ac:dyDescent="0.3">
      <c r="A11" s="39">
        <v>8</v>
      </c>
      <c r="B11" s="120" t="s">
        <v>392</v>
      </c>
      <c r="C11" s="120" t="s">
        <v>393</v>
      </c>
      <c r="D11" s="114" t="s">
        <v>57</v>
      </c>
      <c r="E11" s="38">
        <v>1</v>
      </c>
      <c r="F11" s="37">
        <v>138000</v>
      </c>
      <c r="G11" s="41">
        <f t="shared" si="0"/>
        <v>138000</v>
      </c>
      <c r="H11" s="38" t="s">
        <v>394</v>
      </c>
      <c r="I11" s="36" t="s">
        <v>208</v>
      </c>
      <c r="J11" s="43" t="s">
        <v>109</v>
      </c>
    </row>
    <row r="12" spans="1:10" ht="26.25" customHeight="1" x14ac:dyDescent="0.3">
      <c r="A12" s="39">
        <v>9</v>
      </c>
      <c r="B12" s="120" t="s">
        <v>117</v>
      </c>
      <c r="C12" s="120" t="s">
        <v>395</v>
      </c>
      <c r="D12" s="114" t="s">
        <v>57</v>
      </c>
      <c r="E12" s="38">
        <v>4</v>
      </c>
      <c r="F12" s="37">
        <v>5200</v>
      </c>
      <c r="G12" s="41">
        <f t="shared" si="0"/>
        <v>20800</v>
      </c>
      <c r="H12" s="38" t="s">
        <v>396</v>
      </c>
      <c r="I12" s="36" t="s">
        <v>208</v>
      </c>
      <c r="J12" s="43" t="s">
        <v>109</v>
      </c>
    </row>
    <row r="13" spans="1:10" ht="26.25" customHeight="1" x14ac:dyDescent="0.3">
      <c r="A13" s="39">
        <v>10</v>
      </c>
      <c r="B13" s="46" t="s">
        <v>397</v>
      </c>
      <c r="C13" s="46" t="s">
        <v>398</v>
      </c>
      <c r="D13" s="114" t="s">
        <v>57</v>
      </c>
      <c r="E13" s="46">
        <v>2</v>
      </c>
      <c r="F13" s="27">
        <v>49800</v>
      </c>
      <c r="G13" s="41">
        <f t="shared" si="0"/>
        <v>99600</v>
      </c>
      <c r="H13" s="26" t="s">
        <v>119</v>
      </c>
      <c r="I13" s="233" t="s">
        <v>208</v>
      </c>
      <c r="J13" s="34" t="s">
        <v>109</v>
      </c>
    </row>
    <row r="14" spans="1:10" ht="26.25" customHeight="1" x14ac:dyDescent="0.3">
      <c r="A14" s="372" t="s">
        <v>16</v>
      </c>
      <c r="B14" s="373"/>
      <c r="C14" s="29"/>
      <c r="D14" s="131"/>
      <c r="E14" s="131"/>
      <c r="F14" s="62"/>
      <c r="G14" s="62">
        <f>ROUND(SUM(G4:G13),-3)</f>
        <v>588000</v>
      </c>
      <c r="H14" s="62"/>
      <c r="I14" s="28"/>
      <c r="J14" s="30"/>
    </row>
    <row r="15" spans="1:10" ht="26.25" customHeight="1" x14ac:dyDescent="0.3">
      <c r="A15" s="372" t="s">
        <v>10</v>
      </c>
      <c r="B15" s="373"/>
      <c r="C15" s="29"/>
      <c r="D15" s="131"/>
      <c r="E15" s="131"/>
      <c r="F15" s="62"/>
      <c r="G15" s="62">
        <f>G14*0.1</f>
        <v>58800</v>
      </c>
      <c r="H15" s="62"/>
      <c r="I15" s="28"/>
      <c r="J15" s="30"/>
    </row>
    <row r="16" spans="1:10" ht="26.25" customHeight="1" thickBot="1" x14ac:dyDescent="0.35">
      <c r="A16" s="374" t="s">
        <v>15</v>
      </c>
      <c r="B16" s="375"/>
      <c r="C16" s="33"/>
      <c r="D16" s="132"/>
      <c r="E16" s="132"/>
      <c r="F16" s="65"/>
      <c r="G16" s="65">
        <f>G14+G15</f>
        <v>646800</v>
      </c>
      <c r="H16" s="65"/>
      <c r="I16" s="31"/>
      <c r="J16" s="32"/>
    </row>
  </sheetData>
  <mergeCells count="11">
    <mergeCell ref="A15:B15"/>
    <mergeCell ref="A16:B16"/>
    <mergeCell ref="A14:B14"/>
    <mergeCell ref="B4:B7"/>
    <mergeCell ref="H4:H7"/>
    <mergeCell ref="J4:J7"/>
    <mergeCell ref="H8:H9"/>
    <mergeCell ref="I8:I9"/>
    <mergeCell ref="J8:J9"/>
    <mergeCell ref="A1:I1"/>
    <mergeCell ref="I4:I7"/>
  </mergeCells>
  <phoneticPr fontId="11" type="noConversion"/>
  <hyperlinks>
    <hyperlink ref="I4:I7" r:id="rId1" display="인터넷" xr:uid="{2CF61719-5B38-466C-AA94-B9B402BD6DDC}"/>
    <hyperlink ref="I8:I9" r:id="rId2" display="인터넷" xr:uid="{5E0AB2C1-7AA1-4109-B72E-24252B7957F8}"/>
    <hyperlink ref="I10" r:id="rId3" xr:uid="{BA307277-0F1E-4000-B640-F34AD633A29F}"/>
    <hyperlink ref="I11" r:id="rId4" xr:uid="{86D5B376-8C4E-4DB3-B2E3-AB6667E1CF4D}"/>
    <hyperlink ref="I12" r:id="rId5" xr:uid="{DBC9AF74-20DB-4B26-93A7-7C2388C5BAE3}"/>
    <hyperlink ref="I13" r:id="rId6" xr:uid="{854954C0-6C73-49D6-8B8E-26FEDC6DCB58}"/>
    <hyperlink ref="I8" r:id="rId7" display="https://smartstore.naver.com/xenicsstore/products/10197245472?" xr:uid="{0EC759C7-470D-42E3-984A-7F1D3B3CAE2B}"/>
  </hyperlinks>
  <pageMargins left="0.70866141732283472" right="0.70866141732283472" top="0.74803149606299213" bottom="0.74803149606299213" header="0.31496062992125984" footer="0.31496062992125984"/>
  <pageSetup paperSize="9" scale="55" orientation="portrait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4"/>
  <sheetViews>
    <sheetView zoomScaleNormal="100" workbookViewId="0">
      <selection activeCell="K18" sqref="K18"/>
    </sheetView>
  </sheetViews>
  <sheetFormatPr defaultRowHeight="16.5" x14ac:dyDescent="0.3"/>
  <cols>
    <col min="1" max="1" width="7.25" customWidth="1"/>
    <col min="2" max="2" width="20.25" customWidth="1"/>
    <col min="3" max="3" width="24.875" customWidth="1"/>
    <col min="4" max="5" width="7" customWidth="1"/>
    <col min="6" max="7" width="13.375" customWidth="1"/>
    <col min="8" max="9" width="11.5" customWidth="1"/>
    <col min="10" max="10" width="9.75" bestFit="1" customWidth="1"/>
  </cols>
  <sheetData>
    <row r="1" spans="1:20" ht="25.5" x14ac:dyDescent="0.3">
      <c r="A1" s="332" t="s">
        <v>14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20" ht="26.25" thickBot="1" x14ac:dyDescent="0.35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88"/>
      <c r="L2" s="188"/>
    </row>
    <row r="3" spans="1:20" ht="26.25" customHeight="1" x14ac:dyDescent="0.3">
      <c r="A3" s="86" t="s">
        <v>0</v>
      </c>
      <c r="B3" s="87" t="s">
        <v>1</v>
      </c>
      <c r="C3" s="87" t="s">
        <v>2</v>
      </c>
      <c r="D3" s="87" t="s">
        <v>4</v>
      </c>
      <c r="E3" s="87" t="s">
        <v>3</v>
      </c>
      <c r="F3" s="87" t="s">
        <v>5</v>
      </c>
      <c r="G3" s="87" t="s">
        <v>6</v>
      </c>
      <c r="H3" s="87" t="s">
        <v>7</v>
      </c>
      <c r="I3" s="93" t="s">
        <v>30</v>
      </c>
      <c r="J3" s="68" t="s">
        <v>36</v>
      </c>
      <c r="K3" s="188"/>
      <c r="L3" s="188"/>
      <c r="M3" s="188"/>
      <c r="N3" s="188"/>
    </row>
    <row r="4" spans="1:20" s="188" customFormat="1" ht="26.25" customHeight="1" x14ac:dyDescent="0.3">
      <c r="A4" s="157">
        <v>1</v>
      </c>
      <c r="B4" s="120" t="s">
        <v>235</v>
      </c>
      <c r="C4" s="83" t="s">
        <v>236</v>
      </c>
      <c r="D4" s="84">
        <v>1</v>
      </c>
      <c r="E4" s="117" t="s">
        <v>206</v>
      </c>
      <c r="F4" s="178">
        <v>61000</v>
      </c>
      <c r="G4" s="177">
        <v>61000</v>
      </c>
      <c r="H4" s="160" t="s">
        <v>179</v>
      </c>
      <c r="I4" s="165" t="s">
        <v>208</v>
      </c>
      <c r="J4" s="82" t="s">
        <v>384</v>
      </c>
    </row>
    <row r="5" spans="1:20" s="188" customFormat="1" ht="26.25" customHeight="1" x14ac:dyDescent="0.3">
      <c r="A5" s="216">
        <v>2</v>
      </c>
      <c r="B5" s="40" t="s">
        <v>237</v>
      </c>
      <c r="C5" s="234" t="s">
        <v>238</v>
      </c>
      <c r="D5" s="234">
        <v>1</v>
      </c>
      <c r="E5" s="38" t="s">
        <v>239</v>
      </c>
      <c r="F5" s="42">
        <v>15100</v>
      </c>
      <c r="G5" s="42">
        <v>15100</v>
      </c>
      <c r="H5" s="241" t="s">
        <v>229</v>
      </c>
      <c r="I5" s="378" t="s">
        <v>208</v>
      </c>
      <c r="J5" s="224" t="s">
        <v>384</v>
      </c>
    </row>
    <row r="6" spans="1:20" s="188" customFormat="1" ht="26.25" customHeight="1" x14ac:dyDescent="0.3">
      <c r="A6" s="216">
        <v>3</v>
      </c>
      <c r="B6" s="40" t="s">
        <v>237</v>
      </c>
      <c r="C6" s="234" t="s">
        <v>240</v>
      </c>
      <c r="D6" s="234">
        <v>1</v>
      </c>
      <c r="E6" s="38" t="s">
        <v>239</v>
      </c>
      <c r="F6" s="42">
        <v>15100</v>
      </c>
      <c r="G6" s="42">
        <v>15100</v>
      </c>
      <c r="H6" s="241" t="s">
        <v>229</v>
      </c>
      <c r="I6" s="379"/>
      <c r="J6" s="224" t="s">
        <v>384</v>
      </c>
    </row>
    <row r="7" spans="1:20" s="188" customFormat="1" ht="26.25" customHeight="1" x14ac:dyDescent="0.3">
      <c r="A7" s="216">
        <v>4</v>
      </c>
      <c r="B7" s="220" t="s">
        <v>223</v>
      </c>
      <c r="C7" s="223" t="s">
        <v>241</v>
      </c>
      <c r="D7" s="114">
        <v>20</v>
      </c>
      <c r="E7" s="114" t="s">
        <v>206</v>
      </c>
      <c r="F7" s="243">
        <v>1990</v>
      </c>
      <c r="G7" s="241">
        <f>F7*D7</f>
        <v>39800</v>
      </c>
      <c r="H7" s="38" t="s">
        <v>82</v>
      </c>
      <c r="I7" s="36" t="s">
        <v>208</v>
      </c>
      <c r="J7" s="224" t="s">
        <v>384</v>
      </c>
    </row>
    <row r="8" spans="1:20" s="188" customFormat="1" ht="26.25" customHeight="1" x14ac:dyDescent="0.3">
      <c r="A8" s="216">
        <v>5</v>
      </c>
      <c r="B8" s="220" t="s">
        <v>125</v>
      </c>
      <c r="C8" s="38" t="s">
        <v>402</v>
      </c>
      <c r="D8" s="114">
        <v>10</v>
      </c>
      <c r="E8" s="114" t="s">
        <v>206</v>
      </c>
      <c r="F8" s="243">
        <v>15100</v>
      </c>
      <c r="G8" s="241">
        <f>F8*D8</f>
        <v>151000</v>
      </c>
      <c r="H8" s="38" t="s">
        <v>291</v>
      </c>
      <c r="I8" s="36" t="s">
        <v>208</v>
      </c>
      <c r="J8" s="224" t="s">
        <v>384</v>
      </c>
    </row>
    <row r="9" spans="1:20" s="188" customFormat="1" ht="26.25" customHeight="1" x14ac:dyDescent="0.3">
      <c r="A9" s="157">
        <v>6</v>
      </c>
      <c r="B9" s="169" t="s">
        <v>242</v>
      </c>
      <c r="C9" s="120" t="s">
        <v>112</v>
      </c>
      <c r="D9" s="120">
        <v>2</v>
      </c>
      <c r="E9" s="114" t="s">
        <v>206</v>
      </c>
      <c r="F9" s="85">
        <v>15000</v>
      </c>
      <c r="G9" s="177">
        <f>F9*D9</f>
        <v>30000</v>
      </c>
      <c r="H9" s="178" t="s">
        <v>113</v>
      </c>
      <c r="I9" s="128" t="s">
        <v>208</v>
      </c>
      <c r="J9" s="82" t="s">
        <v>384</v>
      </c>
      <c r="K9" s="47"/>
      <c r="L9" s="120"/>
      <c r="M9" s="120"/>
      <c r="N9" s="120"/>
      <c r="O9" s="120"/>
      <c r="P9" s="92"/>
      <c r="Q9" s="92"/>
      <c r="R9" s="120"/>
      <c r="S9" s="128"/>
      <c r="T9"/>
    </row>
    <row r="10" spans="1:20" s="188" customFormat="1" ht="26.25" customHeight="1" thickBot="1" x14ac:dyDescent="0.35">
      <c r="A10" s="376" t="s">
        <v>9</v>
      </c>
      <c r="B10" s="377"/>
      <c r="C10" s="141"/>
      <c r="D10" s="141"/>
      <c r="E10" s="141"/>
      <c r="F10" s="141"/>
      <c r="G10" s="189">
        <f>ROUND(SUM(G4:G9),-3)</f>
        <v>312000</v>
      </c>
      <c r="H10" s="143"/>
      <c r="I10" s="144"/>
      <c r="J10" s="190"/>
      <c r="K10" s="191"/>
    </row>
    <row r="11" spans="1:20" s="188" customFormat="1" ht="26.25" customHeight="1" thickBot="1" x14ac:dyDescent="0.35">
      <c r="A11" s="328" t="s">
        <v>10</v>
      </c>
      <c r="B11" s="329"/>
      <c r="C11" s="134"/>
      <c r="D11" s="134"/>
      <c r="E11" s="134"/>
      <c r="F11" s="134"/>
      <c r="G11" s="192">
        <f>G10*0.1</f>
        <v>31200</v>
      </c>
      <c r="H11" s="136"/>
      <c r="I11" s="137"/>
      <c r="J11" s="193"/>
      <c r="K11" s="191"/>
    </row>
    <row r="12" spans="1:20" s="188" customFormat="1" ht="26.25" customHeight="1" thickBot="1" x14ac:dyDescent="0.35">
      <c r="A12" s="328" t="s">
        <v>11</v>
      </c>
      <c r="B12" s="329"/>
      <c r="C12" s="146"/>
      <c r="D12" s="146"/>
      <c r="E12" s="146"/>
      <c r="F12" s="146"/>
      <c r="G12" s="194">
        <f>G10+G11</f>
        <v>343200</v>
      </c>
      <c r="H12" s="148"/>
      <c r="I12" s="149"/>
      <c r="J12" s="195"/>
    </row>
    <row r="14" spans="1:20" x14ac:dyDescent="0.3">
      <c r="A14" s="1"/>
      <c r="B14" s="1"/>
      <c r="C14" s="1"/>
      <c r="D14" s="1"/>
      <c r="E14" s="1"/>
      <c r="F14" s="1"/>
      <c r="G14" s="3"/>
      <c r="H14" s="1"/>
      <c r="I14" s="1"/>
      <c r="J14" s="1"/>
      <c r="K14" s="1"/>
    </row>
  </sheetData>
  <mergeCells count="5">
    <mergeCell ref="A10:B10"/>
    <mergeCell ref="A11:B11"/>
    <mergeCell ref="A12:B12"/>
    <mergeCell ref="A1:J1"/>
    <mergeCell ref="I5:I6"/>
  </mergeCells>
  <phoneticPr fontId="11" type="noConversion"/>
  <hyperlinks>
    <hyperlink ref="I4" r:id="rId1" xr:uid="{2FC5D9CE-D8E6-49B7-90A4-0D09A028AC90}"/>
    <hyperlink ref="I7" r:id="rId2" xr:uid="{1D0C55CC-2A8C-4E7F-A5F6-A17A8E54584D}"/>
    <hyperlink ref="I5:I6" r:id="rId3" display="인터넷" xr:uid="{9AED4FDD-CA2E-4275-933D-756A45FD62CC}"/>
    <hyperlink ref="I8" r:id="rId4" xr:uid="{3DFDA6E7-3698-43DA-9038-4BBE5FAF698D}"/>
    <hyperlink ref="I9" r:id="rId5" xr:uid="{8E7EB49F-7E8C-4216-A63A-B9E7F667DDC0}"/>
    <hyperlink ref="I5" r:id="rId6" display="https://smartstore.naver.com/xenicsstore/products/10197245472?" xr:uid="{4254ED54-7556-4EED-A4F9-94BDC28DA6E7}"/>
  </hyperlinks>
  <pageMargins left="0.7" right="0.7" top="0.75" bottom="0.75" header="0.3" footer="0.3"/>
  <pageSetup paperSize="9" scale="64" orientation="portrait"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7"/>
  <sheetViews>
    <sheetView zoomScaleNormal="100" workbookViewId="0">
      <selection activeCell="K23" sqref="K23"/>
    </sheetView>
  </sheetViews>
  <sheetFormatPr defaultRowHeight="16.5" x14ac:dyDescent="0.3"/>
  <cols>
    <col min="1" max="1" width="7.25" customWidth="1"/>
    <col min="2" max="2" width="24.75" customWidth="1"/>
    <col min="3" max="3" width="24.875" customWidth="1"/>
    <col min="4" max="4" width="7" customWidth="1"/>
    <col min="5" max="5" width="8.125" customWidth="1"/>
    <col min="6" max="7" width="13.375" customWidth="1"/>
    <col min="8" max="9" width="11.5" customWidth="1"/>
    <col min="10" max="10" width="12.125" customWidth="1"/>
  </cols>
  <sheetData>
    <row r="1" spans="1:11" ht="25.5" x14ac:dyDescent="0.3">
      <c r="A1" s="332" t="s">
        <v>37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11" ht="26.25" thickBot="1" x14ac:dyDescent="0.3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"/>
    </row>
    <row r="3" spans="1:11" ht="26.25" customHeight="1" x14ac:dyDescent="0.3">
      <c r="A3" s="86" t="s">
        <v>0</v>
      </c>
      <c r="B3" s="87" t="s">
        <v>1</v>
      </c>
      <c r="C3" s="87" t="s">
        <v>2</v>
      </c>
      <c r="D3" s="87" t="s">
        <v>4</v>
      </c>
      <c r="E3" s="87" t="s">
        <v>3</v>
      </c>
      <c r="F3" s="87" t="s">
        <v>5</v>
      </c>
      <c r="G3" s="87" t="s">
        <v>6</v>
      </c>
      <c r="H3" s="87" t="s">
        <v>7</v>
      </c>
      <c r="I3" s="93" t="s">
        <v>30</v>
      </c>
      <c r="J3" s="68" t="s">
        <v>36</v>
      </c>
      <c r="K3" s="1"/>
    </row>
    <row r="4" spans="1:11" ht="26.25" customHeight="1" x14ac:dyDescent="0.3">
      <c r="A4" s="157">
        <v>1</v>
      </c>
      <c r="B4" s="347" t="s">
        <v>243</v>
      </c>
      <c r="C4" s="83" t="s">
        <v>244</v>
      </c>
      <c r="D4" s="84">
        <v>5</v>
      </c>
      <c r="E4" s="117" t="s">
        <v>57</v>
      </c>
      <c r="F4" s="178">
        <v>19500</v>
      </c>
      <c r="G4" s="177">
        <f>SUM(D4*F4)</f>
        <v>97500</v>
      </c>
      <c r="H4" s="124" t="s">
        <v>245</v>
      </c>
      <c r="I4" s="45" t="s">
        <v>208</v>
      </c>
      <c r="J4" s="82" t="s">
        <v>109</v>
      </c>
      <c r="K4" s="4"/>
    </row>
    <row r="5" spans="1:11" ht="26.25" customHeight="1" x14ac:dyDescent="0.3">
      <c r="A5" s="157">
        <v>2</v>
      </c>
      <c r="B5" s="348"/>
      <c r="C5" s="83" t="s">
        <v>246</v>
      </c>
      <c r="D5" s="84">
        <v>5</v>
      </c>
      <c r="E5" s="117" t="s">
        <v>57</v>
      </c>
      <c r="F5" s="178">
        <v>18700</v>
      </c>
      <c r="G5" s="177">
        <f>SUM(D5*F5)</f>
        <v>93500</v>
      </c>
      <c r="H5" s="179" t="s">
        <v>247</v>
      </c>
      <c r="I5" s="45" t="s">
        <v>208</v>
      </c>
      <c r="J5" s="82" t="s">
        <v>109</v>
      </c>
      <c r="K5" s="4"/>
    </row>
    <row r="6" spans="1:11" ht="26.25" customHeight="1" x14ac:dyDescent="0.3">
      <c r="A6" s="157">
        <v>3</v>
      </c>
      <c r="B6" s="118" t="s">
        <v>248</v>
      </c>
      <c r="C6" s="120" t="s">
        <v>249</v>
      </c>
      <c r="D6" s="120">
        <v>5</v>
      </c>
      <c r="E6" s="117" t="s">
        <v>57</v>
      </c>
      <c r="F6" s="85">
        <v>2500</v>
      </c>
      <c r="G6" s="177">
        <f t="shared" ref="G6:G13" si="0">SUM(D6*F6)</f>
        <v>12500</v>
      </c>
      <c r="H6" s="161" t="s">
        <v>250</v>
      </c>
      <c r="I6" s="45" t="s">
        <v>208</v>
      </c>
      <c r="J6" s="82" t="s">
        <v>109</v>
      </c>
      <c r="K6" s="6"/>
    </row>
    <row r="7" spans="1:11" ht="26.25" customHeight="1" x14ac:dyDescent="0.3">
      <c r="A7" s="157">
        <v>4</v>
      </c>
      <c r="B7" s="116" t="s">
        <v>251</v>
      </c>
      <c r="C7" s="120" t="s">
        <v>252</v>
      </c>
      <c r="D7" s="120">
        <v>1</v>
      </c>
      <c r="E7" s="117" t="s">
        <v>253</v>
      </c>
      <c r="F7" s="85">
        <v>27000</v>
      </c>
      <c r="G7" s="177">
        <f t="shared" si="0"/>
        <v>27000</v>
      </c>
      <c r="H7" s="162" t="s">
        <v>254</v>
      </c>
      <c r="I7" s="45" t="s">
        <v>208</v>
      </c>
      <c r="J7" s="82" t="s">
        <v>109</v>
      </c>
      <c r="K7" s="6"/>
    </row>
    <row r="8" spans="1:11" ht="26.25" customHeight="1" x14ac:dyDescent="0.3">
      <c r="A8" s="157">
        <v>5</v>
      </c>
      <c r="B8" s="119" t="s">
        <v>255</v>
      </c>
      <c r="C8" s="115" t="s">
        <v>256</v>
      </c>
      <c r="D8" s="114">
        <v>2</v>
      </c>
      <c r="E8" s="117" t="s">
        <v>257</v>
      </c>
      <c r="F8" s="180">
        <v>16400</v>
      </c>
      <c r="G8" s="177">
        <f t="shared" si="0"/>
        <v>32800</v>
      </c>
      <c r="H8" s="218" t="s">
        <v>258</v>
      </c>
      <c r="I8" s="45" t="s">
        <v>208</v>
      </c>
      <c r="J8" s="82" t="s">
        <v>109</v>
      </c>
      <c r="K8" s="6"/>
    </row>
    <row r="9" spans="1:11" ht="26.25" customHeight="1" x14ac:dyDescent="0.3">
      <c r="A9" s="157">
        <v>6</v>
      </c>
      <c r="B9" s="119" t="s">
        <v>259</v>
      </c>
      <c r="C9" s="102" t="s">
        <v>260</v>
      </c>
      <c r="D9" s="114">
        <v>3</v>
      </c>
      <c r="E9" s="117" t="s">
        <v>57</v>
      </c>
      <c r="F9" s="180">
        <v>5000</v>
      </c>
      <c r="G9" s="177">
        <f t="shared" si="0"/>
        <v>15000</v>
      </c>
      <c r="H9" s="382" t="s">
        <v>261</v>
      </c>
      <c r="I9" s="384" t="s">
        <v>208</v>
      </c>
      <c r="J9" s="82" t="s">
        <v>109</v>
      </c>
      <c r="K9" s="380"/>
    </row>
    <row r="10" spans="1:11" ht="26.25" customHeight="1" x14ac:dyDescent="0.3">
      <c r="A10" s="157">
        <v>7</v>
      </c>
      <c r="B10" s="119" t="s">
        <v>262</v>
      </c>
      <c r="C10" s="120" t="s">
        <v>263</v>
      </c>
      <c r="D10" s="120">
        <v>3</v>
      </c>
      <c r="E10" s="117" t="s">
        <v>57</v>
      </c>
      <c r="F10" s="85">
        <v>5000</v>
      </c>
      <c r="G10" s="177">
        <f t="shared" si="0"/>
        <v>15000</v>
      </c>
      <c r="H10" s="383"/>
      <c r="I10" s="384"/>
      <c r="J10" s="82" t="s">
        <v>109</v>
      </c>
      <c r="K10" s="381"/>
    </row>
    <row r="11" spans="1:11" ht="26.25" customHeight="1" x14ac:dyDescent="0.3">
      <c r="A11" s="157">
        <v>8</v>
      </c>
      <c r="B11" s="119" t="s">
        <v>264</v>
      </c>
      <c r="C11" s="83" t="s">
        <v>265</v>
      </c>
      <c r="D11" s="84">
        <v>3</v>
      </c>
      <c r="E11" s="117" t="s">
        <v>57</v>
      </c>
      <c r="F11" s="178">
        <v>5000</v>
      </c>
      <c r="G11" s="177">
        <f t="shared" si="0"/>
        <v>15000</v>
      </c>
      <c r="H11" s="383"/>
      <c r="I11" s="384"/>
      <c r="J11" s="82" t="s">
        <v>109</v>
      </c>
      <c r="K11" s="6"/>
    </row>
    <row r="12" spans="1:11" ht="26.25" customHeight="1" x14ac:dyDescent="0.3">
      <c r="A12" s="157">
        <v>9</v>
      </c>
      <c r="B12" s="121" t="s">
        <v>266</v>
      </c>
      <c r="C12" s="83" t="s">
        <v>267</v>
      </c>
      <c r="D12" s="84">
        <v>6</v>
      </c>
      <c r="E12" s="117" t="s">
        <v>57</v>
      </c>
      <c r="F12" s="178">
        <v>154000</v>
      </c>
      <c r="G12" s="177">
        <f t="shared" si="0"/>
        <v>924000</v>
      </c>
      <c r="H12" s="219" t="s">
        <v>268</v>
      </c>
      <c r="I12" s="45" t="s">
        <v>208</v>
      </c>
      <c r="J12" s="82" t="s">
        <v>109</v>
      </c>
      <c r="K12" s="6"/>
    </row>
    <row r="13" spans="1:11" ht="26.25" customHeight="1" x14ac:dyDescent="0.3">
      <c r="A13" s="157">
        <v>10</v>
      </c>
      <c r="B13" s="121" t="s">
        <v>269</v>
      </c>
      <c r="C13" s="83" t="s">
        <v>270</v>
      </c>
      <c r="D13" s="84">
        <v>1</v>
      </c>
      <c r="E13" s="117" t="s">
        <v>57</v>
      </c>
      <c r="F13" s="178">
        <v>42960</v>
      </c>
      <c r="G13" s="177">
        <f t="shared" si="0"/>
        <v>42960</v>
      </c>
      <c r="H13" s="219" t="s">
        <v>258</v>
      </c>
      <c r="I13" s="181" t="s">
        <v>208</v>
      </c>
      <c r="J13" s="82" t="s">
        <v>109</v>
      </c>
      <c r="K13" s="6"/>
    </row>
    <row r="14" spans="1:11" ht="26.25" customHeight="1" thickBot="1" x14ac:dyDescent="0.35">
      <c r="A14" s="376" t="s">
        <v>9</v>
      </c>
      <c r="B14" s="377"/>
      <c r="C14" s="79"/>
      <c r="D14" s="79"/>
      <c r="E14" s="79"/>
      <c r="F14" s="78"/>
      <c r="G14" s="77">
        <f>ROUND(SUM(G4:G13),-3)</f>
        <v>1275000</v>
      </c>
      <c r="H14" s="76"/>
      <c r="I14" s="80"/>
      <c r="J14" s="75"/>
      <c r="K14" s="1"/>
    </row>
    <row r="15" spans="1:11" ht="26.25" customHeight="1" thickBot="1" x14ac:dyDescent="0.35">
      <c r="A15" s="328" t="s">
        <v>10</v>
      </c>
      <c r="B15" s="329"/>
      <c r="C15" s="97"/>
      <c r="D15" s="97"/>
      <c r="E15" s="97"/>
      <c r="F15" s="98"/>
      <c r="G15" s="74">
        <f>G14*0.1</f>
        <v>127500</v>
      </c>
      <c r="H15" s="100"/>
      <c r="I15" s="110"/>
      <c r="J15" s="101"/>
    </row>
    <row r="16" spans="1:11" ht="26.25" customHeight="1" thickBot="1" x14ac:dyDescent="0.35">
      <c r="A16" s="328" t="s">
        <v>11</v>
      </c>
      <c r="B16" s="329"/>
      <c r="C16" s="73"/>
      <c r="D16" s="73"/>
      <c r="E16" s="73"/>
      <c r="F16" s="72"/>
      <c r="G16" s="71">
        <f>G14+G15</f>
        <v>1402500</v>
      </c>
      <c r="H16" s="70"/>
      <c r="I16" s="81"/>
      <c r="J16" s="69"/>
    </row>
    <row r="17" spans="1:11" x14ac:dyDescent="0.3">
      <c r="A17" s="1"/>
      <c r="B17" s="1"/>
      <c r="C17" s="1"/>
      <c r="D17" s="1"/>
      <c r="E17" s="1"/>
      <c r="F17" s="1"/>
      <c r="G17" s="3"/>
      <c r="H17" s="1"/>
      <c r="I17" s="1"/>
      <c r="J17" s="1"/>
      <c r="K17" s="1"/>
    </row>
  </sheetData>
  <mergeCells count="8">
    <mergeCell ref="K9:K10"/>
    <mergeCell ref="A14:B14"/>
    <mergeCell ref="A16:B16"/>
    <mergeCell ref="A15:B15"/>
    <mergeCell ref="A1:J1"/>
    <mergeCell ref="B4:B5"/>
    <mergeCell ref="H9:H11"/>
    <mergeCell ref="I9:I11"/>
  </mergeCells>
  <phoneticPr fontId="11" type="noConversion"/>
  <hyperlinks>
    <hyperlink ref="I4" r:id="rId1" xr:uid="{AA64B5DF-021B-452C-9754-01B9E22A4786}"/>
    <hyperlink ref="I6" r:id="rId2" xr:uid="{51A69000-CB14-4D23-B4FB-A8DD81C13400}"/>
    <hyperlink ref="I7" r:id="rId3" xr:uid="{05A2DF5B-FB87-4109-B656-DE502938AB84}"/>
    <hyperlink ref="I8" r:id="rId4" xr:uid="{3A7F07B1-49E9-40BB-8EF5-1A556E0CF920}"/>
    <hyperlink ref="I5" r:id="rId5" xr:uid="{5A3B81F2-A741-4D63-9906-F5A865566044}"/>
    <hyperlink ref="I9" r:id="rId6" xr:uid="{9E976D30-825D-4898-847A-DBE8AC1B3FF0}"/>
    <hyperlink ref="I13" r:id="rId7" xr:uid="{8D006B96-401C-4E8D-9748-79EC4F9D8677}"/>
    <hyperlink ref="I12" r:id="rId8" xr:uid="{D852D650-8868-4569-A63C-26FA96719FD0}"/>
  </hyperlinks>
  <pageMargins left="0.7" right="0.7" top="0.75" bottom="0.75" header="0.3" footer="0.3"/>
  <pageSetup paperSize="9" scale="60" orientation="portrait" r:id="rId9"/>
  <colBreaks count="1" manualBreakCount="1">
    <brk id="1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2"/>
  <sheetViews>
    <sheetView zoomScaleNormal="100" workbookViewId="0">
      <selection activeCell="O17" sqref="O17"/>
    </sheetView>
  </sheetViews>
  <sheetFormatPr defaultRowHeight="16.5" x14ac:dyDescent="0.3"/>
  <cols>
    <col min="1" max="1" width="7.25" customWidth="1"/>
    <col min="2" max="3" width="20.25" customWidth="1"/>
    <col min="4" max="5" width="7" customWidth="1"/>
    <col min="6" max="7" width="13.375" customWidth="1"/>
    <col min="8" max="10" width="12.125" customWidth="1"/>
  </cols>
  <sheetData>
    <row r="1" spans="1:11" ht="25.5" x14ac:dyDescent="0.3">
      <c r="A1" s="332" t="s">
        <v>12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11" ht="26.25" thickBot="1" x14ac:dyDescent="0.3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"/>
    </row>
    <row r="3" spans="1:11" ht="26.25" customHeight="1" x14ac:dyDescent="0.3">
      <c r="A3" s="305" t="s">
        <v>0</v>
      </c>
      <c r="B3" s="63" t="s">
        <v>1</v>
      </c>
      <c r="C3" s="63" t="s">
        <v>2</v>
      </c>
      <c r="D3" s="63" t="s">
        <v>3</v>
      </c>
      <c r="E3" s="63" t="s">
        <v>4</v>
      </c>
      <c r="F3" s="63" t="s">
        <v>5</v>
      </c>
      <c r="G3" s="63" t="s">
        <v>6</v>
      </c>
      <c r="H3" s="63" t="s">
        <v>7</v>
      </c>
      <c r="I3" s="66" t="s">
        <v>32</v>
      </c>
      <c r="J3" s="107" t="s">
        <v>31</v>
      </c>
      <c r="K3" s="1"/>
    </row>
    <row r="4" spans="1:11" ht="26.25" customHeight="1" x14ac:dyDescent="0.3">
      <c r="A4" s="304">
        <v>1</v>
      </c>
      <c r="B4" s="271" t="s">
        <v>272</v>
      </c>
      <c r="C4" s="272">
        <v>9902</v>
      </c>
      <c r="D4" s="273" t="s">
        <v>206</v>
      </c>
      <c r="E4" s="273">
        <v>1</v>
      </c>
      <c r="F4" s="274">
        <v>13900</v>
      </c>
      <c r="G4" s="275">
        <f t="shared" ref="G4:G17" si="0">E4*F4</f>
        <v>13900</v>
      </c>
      <c r="H4" s="276" t="s">
        <v>119</v>
      </c>
      <c r="I4" s="277" t="s">
        <v>271</v>
      </c>
      <c r="J4" s="278" t="s">
        <v>109</v>
      </c>
      <c r="K4" s="4" t="s">
        <v>8</v>
      </c>
    </row>
    <row r="5" spans="1:11" ht="26.25" customHeight="1" x14ac:dyDescent="0.3">
      <c r="A5" s="270">
        <v>2</v>
      </c>
      <c r="B5" s="271" t="s">
        <v>273</v>
      </c>
      <c r="C5" s="272">
        <v>2706</v>
      </c>
      <c r="D5" s="273" t="s">
        <v>206</v>
      </c>
      <c r="E5" s="273">
        <v>2</v>
      </c>
      <c r="F5" s="274">
        <v>10900</v>
      </c>
      <c r="G5" s="275">
        <f t="shared" si="0"/>
        <v>21800</v>
      </c>
      <c r="H5" s="276" t="s">
        <v>274</v>
      </c>
      <c r="I5" s="277" t="s">
        <v>271</v>
      </c>
      <c r="J5" s="278" t="s">
        <v>109</v>
      </c>
      <c r="K5" s="4" t="s">
        <v>8</v>
      </c>
    </row>
    <row r="6" spans="1:11" ht="26.25" customHeight="1" x14ac:dyDescent="0.3">
      <c r="A6" s="270">
        <v>3</v>
      </c>
      <c r="B6" s="266" t="s">
        <v>385</v>
      </c>
      <c r="C6" s="267" t="s">
        <v>386</v>
      </c>
      <c r="D6" s="267" t="s">
        <v>387</v>
      </c>
      <c r="E6" s="267">
        <v>5</v>
      </c>
      <c r="F6" s="41">
        <v>15100</v>
      </c>
      <c r="G6" s="41">
        <f t="shared" si="0"/>
        <v>75500</v>
      </c>
      <c r="H6" s="388" t="s">
        <v>229</v>
      </c>
      <c r="I6" s="390" t="s">
        <v>208</v>
      </c>
      <c r="J6" s="369" t="s">
        <v>109</v>
      </c>
      <c r="K6" s="4" t="s">
        <v>8</v>
      </c>
    </row>
    <row r="7" spans="1:11" ht="26.25" customHeight="1" x14ac:dyDescent="0.3">
      <c r="A7" s="270">
        <v>4</v>
      </c>
      <c r="B7" s="234" t="s">
        <v>385</v>
      </c>
      <c r="C7" s="267" t="s">
        <v>388</v>
      </c>
      <c r="D7" s="267" t="s">
        <v>387</v>
      </c>
      <c r="E7" s="267">
        <v>5</v>
      </c>
      <c r="F7" s="41">
        <v>15100</v>
      </c>
      <c r="G7" s="41">
        <f t="shared" si="0"/>
        <v>75500</v>
      </c>
      <c r="H7" s="389"/>
      <c r="I7" s="391"/>
      <c r="J7" s="370"/>
      <c r="K7" s="4" t="s">
        <v>8</v>
      </c>
    </row>
    <row r="8" spans="1:11" ht="26.25" customHeight="1" x14ac:dyDescent="0.3">
      <c r="A8" s="270">
        <v>5</v>
      </c>
      <c r="B8" s="271" t="s">
        <v>275</v>
      </c>
      <c r="C8" s="272" t="s">
        <v>276</v>
      </c>
      <c r="D8" s="273" t="s">
        <v>206</v>
      </c>
      <c r="E8" s="273">
        <v>20</v>
      </c>
      <c r="F8" s="274">
        <v>1400</v>
      </c>
      <c r="G8" s="275">
        <f t="shared" si="0"/>
        <v>28000</v>
      </c>
      <c r="H8" s="276" t="s">
        <v>277</v>
      </c>
      <c r="I8" s="279" t="s">
        <v>271</v>
      </c>
      <c r="J8" s="278" t="s">
        <v>109</v>
      </c>
      <c r="K8" s="4" t="s">
        <v>8</v>
      </c>
    </row>
    <row r="9" spans="1:11" ht="26.25" customHeight="1" x14ac:dyDescent="0.3">
      <c r="A9" s="270">
        <v>6</v>
      </c>
      <c r="B9" s="271" t="s">
        <v>275</v>
      </c>
      <c r="C9" s="272" t="s">
        <v>278</v>
      </c>
      <c r="D9" s="273" t="s">
        <v>206</v>
      </c>
      <c r="E9" s="273">
        <v>20</v>
      </c>
      <c r="F9" s="274">
        <v>2400</v>
      </c>
      <c r="G9" s="275">
        <f t="shared" si="0"/>
        <v>48000</v>
      </c>
      <c r="H9" s="276" t="s">
        <v>277</v>
      </c>
      <c r="I9" s="279" t="s">
        <v>271</v>
      </c>
      <c r="J9" s="278" t="s">
        <v>109</v>
      </c>
      <c r="K9" s="4"/>
    </row>
    <row r="10" spans="1:11" ht="26.25" customHeight="1" x14ac:dyDescent="0.3">
      <c r="A10" s="270">
        <v>7</v>
      </c>
      <c r="B10" s="271" t="s">
        <v>275</v>
      </c>
      <c r="C10" s="272" t="s">
        <v>279</v>
      </c>
      <c r="D10" s="273" t="s">
        <v>206</v>
      </c>
      <c r="E10" s="273">
        <v>10</v>
      </c>
      <c r="F10" s="274">
        <v>3000</v>
      </c>
      <c r="G10" s="275">
        <f t="shared" si="0"/>
        <v>30000</v>
      </c>
      <c r="H10" s="276" t="s">
        <v>277</v>
      </c>
      <c r="I10" s="279" t="s">
        <v>271</v>
      </c>
      <c r="J10" s="278" t="s">
        <v>109</v>
      </c>
      <c r="K10" s="4" t="s">
        <v>8</v>
      </c>
    </row>
    <row r="11" spans="1:11" ht="26.25" customHeight="1" x14ac:dyDescent="0.3">
      <c r="A11" s="270">
        <v>8</v>
      </c>
      <c r="B11" s="271" t="s">
        <v>280</v>
      </c>
      <c r="C11" s="272" t="s">
        <v>281</v>
      </c>
      <c r="D11" s="273" t="s">
        <v>206</v>
      </c>
      <c r="E11" s="273">
        <v>30</v>
      </c>
      <c r="F11" s="274">
        <v>1500</v>
      </c>
      <c r="G11" s="275">
        <f t="shared" si="0"/>
        <v>45000</v>
      </c>
      <c r="H11" s="276" t="s">
        <v>277</v>
      </c>
      <c r="I11" s="279" t="s">
        <v>271</v>
      </c>
      <c r="J11" s="278" t="s">
        <v>109</v>
      </c>
      <c r="K11" s="4" t="s">
        <v>8</v>
      </c>
    </row>
    <row r="12" spans="1:11" ht="26.25" customHeight="1" x14ac:dyDescent="0.3">
      <c r="A12" s="270">
        <v>9</v>
      </c>
      <c r="B12" s="271" t="s">
        <v>282</v>
      </c>
      <c r="C12" s="272" t="s">
        <v>283</v>
      </c>
      <c r="D12" s="273" t="s">
        <v>206</v>
      </c>
      <c r="E12" s="273">
        <v>30</v>
      </c>
      <c r="F12" s="274">
        <v>700</v>
      </c>
      <c r="G12" s="275">
        <f t="shared" si="0"/>
        <v>21000</v>
      </c>
      <c r="H12" s="276" t="s">
        <v>277</v>
      </c>
      <c r="I12" s="279" t="s">
        <v>271</v>
      </c>
      <c r="J12" s="278" t="s">
        <v>109</v>
      </c>
      <c r="K12" s="4"/>
    </row>
    <row r="13" spans="1:11" ht="26.25" customHeight="1" x14ac:dyDescent="0.3">
      <c r="A13" s="270">
        <v>10</v>
      </c>
      <c r="B13" s="271" t="s">
        <v>282</v>
      </c>
      <c r="C13" s="272" t="s">
        <v>284</v>
      </c>
      <c r="D13" s="273" t="s">
        <v>206</v>
      </c>
      <c r="E13" s="273">
        <v>10</v>
      </c>
      <c r="F13" s="274">
        <v>1100</v>
      </c>
      <c r="G13" s="275">
        <f t="shared" si="0"/>
        <v>11000</v>
      </c>
      <c r="H13" s="276" t="s">
        <v>277</v>
      </c>
      <c r="I13" s="279" t="s">
        <v>271</v>
      </c>
      <c r="J13" s="278" t="s">
        <v>109</v>
      </c>
      <c r="K13" s="4" t="s">
        <v>8</v>
      </c>
    </row>
    <row r="14" spans="1:11" ht="26.25" customHeight="1" x14ac:dyDescent="0.3">
      <c r="A14" s="270">
        <v>11</v>
      </c>
      <c r="B14" s="271" t="s">
        <v>285</v>
      </c>
      <c r="C14" s="272" t="s">
        <v>283</v>
      </c>
      <c r="D14" s="273" t="s">
        <v>206</v>
      </c>
      <c r="E14" s="273">
        <v>2</v>
      </c>
      <c r="F14" s="274">
        <v>54350</v>
      </c>
      <c r="G14" s="275">
        <f t="shared" si="0"/>
        <v>108700</v>
      </c>
      <c r="H14" s="276" t="s">
        <v>286</v>
      </c>
      <c r="I14" s="277" t="s">
        <v>271</v>
      </c>
      <c r="J14" s="278" t="s">
        <v>109</v>
      </c>
      <c r="K14" s="4" t="s">
        <v>8</v>
      </c>
    </row>
    <row r="15" spans="1:11" ht="26.25" customHeight="1" x14ac:dyDescent="0.3">
      <c r="A15" s="270">
        <v>12</v>
      </c>
      <c r="B15" s="271" t="s">
        <v>287</v>
      </c>
      <c r="C15" s="272" t="s">
        <v>288</v>
      </c>
      <c r="D15" s="273" t="s">
        <v>206</v>
      </c>
      <c r="E15" s="273">
        <v>1</v>
      </c>
      <c r="F15" s="274">
        <v>178000</v>
      </c>
      <c r="G15" s="275">
        <f t="shared" si="0"/>
        <v>178000</v>
      </c>
      <c r="H15" s="276" t="s">
        <v>289</v>
      </c>
      <c r="I15" s="277" t="s">
        <v>271</v>
      </c>
      <c r="J15" s="278" t="s">
        <v>109</v>
      </c>
      <c r="K15" s="4"/>
    </row>
    <row r="16" spans="1:11" ht="26.25" customHeight="1" x14ac:dyDescent="0.3">
      <c r="A16" s="270">
        <v>13</v>
      </c>
      <c r="B16" s="271" t="s">
        <v>280</v>
      </c>
      <c r="C16" s="280" t="s">
        <v>290</v>
      </c>
      <c r="D16" s="273" t="s">
        <v>206</v>
      </c>
      <c r="E16" s="273">
        <v>10</v>
      </c>
      <c r="F16" s="274">
        <v>990</v>
      </c>
      <c r="G16" s="275">
        <f t="shared" si="0"/>
        <v>9900</v>
      </c>
      <c r="H16" s="281" t="s">
        <v>291</v>
      </c>
      <c r="I16" s="277" t="s">
        <v>271</v>
      </c>
      <c r="J16" s="278" t="s">
        <v>109</v>
      </c>
      <c r="K16" s="4"/>
    </row>
    <row r="17" spans="1:11" ht="26.25" customHeight="1" x14ac:dyDescent="0.3">
      <c r="A17" s="270">
        <v>14</v>
      </c>
      <c r="B17" s="282" t="s">
        <v>280</v>
      </c>
      <c r="C17" s="283" t="s">
        <v>292</v>
      </c>
      <c r="D17" s="284" t="s">
        <v>206</v>
      </c>
      <c r="E17" s="284">
        <v>10</v>
      </c>
      <c r="F17" s="285">
        <v>1250</v>
      </c>
      <c r="G17" s="286">
        <f t="shared" si="0"/>
        <v>12500</v>
      </c>
      <c r="H17" s="287" t="s">
        <v>291</v>
      </c>
      <c r="I17" s="288" t="s">
        <v>271</v>
      </c>
      <c r="J17" s="289" t="s">
        <v>109</v>
      </c>
      <c r="K17" s="4" t="s">
        <v>8</v>
      </c>
    </row>
    <row r="18" spans="1:11" ht="26.25" customHeight="1" x14ac:dyDescent="0.3">
      <c r="A18" s="385" t="s">
        <v>9</v>
      </c>
      <c r="B18" s="386"/>
      <c r="C18" s="151"/>
      <c r="D18" s="151"/>
      <c r="E18" s="151"/>
      <c r="F18" s="152"/>
      <c r="G18" s="290">
        <f>ROUND(SUM(G4:G17),-3)</f>
        <v>679000</v>
      </c>
      <c r="H18" s="291"/>
      <c r="I18" s="292"/>
      <c r="J18" s="293"/>
      <c r="K18" s="1"/>
    </row>
    <row r="19" spans="1:11" ht="26.25" customHeight="1" x14ac:dyDescent="0.3">
      <c r="A19" s="385" t="s">
        <v>10</v>
      </c>
      <c r="B19" s="386"/>
      <c r="C19" s="151"/>
      <c r="D19" s="151"/>
      <c r="E19" s="151"/>
      <c r="F19" s="152"/>
      <c r="G19" s="290">
        <f>G18*0.1</f>
        <v>67900</v>
      </c>
      <c r="H19" s="291"/>
      <c r="I19" s="292"/>
      <c r="J19" s="293"/>
      <c r="K19" s="1"/>
    </row>
    <row r="20" spans="1:11" ht="26.25" customHeight="1" thickBot="1" x14ac:dyDescent="0.35">
      <c r="A20" s="376" t="s">
        <v>11</v>
      </c>
      <c r="B20" s="387"/>
      <c r="C20" s="153"/>
      <c r="D20" s="153"/>
      <c r="E20" s="153"/>
      <c r="F20" s="154"/>
      <c r="G20" s="294">
        <f>G18+G19</f>
        <v>746900</v>
      </c>
      <c r="H20" s="295"/>
      <c r="I20" s="296"/>
      <c r="J20" s="297"/>
    </row>
    <row r="22" spans="1:11" x14ac:dyDescent="0.3">
      <c r="A22" s="1"/>
      <c r="B22" s="1"/>
      <c r="C22" s="1"/>
      <c r="D22" s="1"/>
      <c r="E22" s="1"/>
      <c r="F22" s="1"/>
      <c r="G22" s="3"/>
      <c r="H22" s="1"/>
      <c r="I22" s="1"/>
      <c r="J22" s="1"/>
      <c r="K22" s="1"/>
    </row>
  </sheetData>
  <mergeCells count="7">
    <mergeCell ref="A1:J1"/>
    <mergeCell ref="A18:B18"/>
    <mergeCell ref="A19:B19"/>
    <mergeCell ref="A20:B20"/>
    <mergeCell ref="H6:H7"/>
    <mergeCell ref="I6:I7"/>
    <mergeCell ref="J6:J7"/>
  </mergeCells>
  <phoneticPr fontId="11" type="noConversion"/>
  <hyperlinks>
    <hyperlink ref="I5" r:id="rId1" xr:uid="{E915ACDD-69F5-44CE-804C-0B8D48B5CA4C}"/>
    <hyperlink ref="I8" r:id="rId2" xr:uid="{478E9511-3B78-42D4-929E-75E0FB9DC54B}"/>
    <hyperlink ref="I9" r:id="rId3" xr:uid="{49621DEC-531A-418E-AA50-90F08D35147D}"/>
    <hyperlink ref="I10" r:id="rId4" xr:uid="{16AE3D5E-95B3-46A5-802B-E290065B57CF}"/>
    <hyperlink ref="I11" r:id="rId5" xr:uid="{0A6E0DE2-059C-4677-8711-347D095870EA}"/>
    <hyperlink ref="I12" r:id="rId6" xr:uid="{F9EDA5E3-AB62-4A86-84DD-60F53C69CCBA}"/>
    <hyperlink ref="I13" r:id="rId7" xr:uid="{C2FC8DF6-0408-438B-A89D-6A9D4D973545}"/>
    <hyperlink ref="I4" r:id="rId8" xr:uid="{79D2948B-B67D-42E8-9E7D-98D1F4E5D8E7}"/>
    <hyperlink ref="I14" r:id="rId9" xr:uid="{FA3148A9-D54C-4D95-8956-8A1D2DEFDECE}"/>
    <hyperlink ref="I16" r:id="rId10" xr:uid="{49F7020C-C5EE-49B8-B507-75CA54978881}"/>
    <hyperlink ref="I17" r:id="rId11" xr:uid="{8E060FFA-B723-45F0-975F-B74BFBA65F19}"/>
    <hyperlink ref="I15" r:id="rId12" xr:uid="{2F0D9153-41D3-4B79-B8F6-5E175C3E153F}"/>
    <hyperlink ref="I6:I7" r:id="rId13" display="인터넷" xr:uid="{B9040201-9367-4D9F-9D6F-A3246B6F28AF}"/>
    <hyperlink ref="I6" r:id="rId14" display="https://smartstore.naver.com/xenicsstore/products/10197245472?" xr:uid="{9A0A82C7-AF39-4465-8116-A73AD6C05486}"/>
  </hyperlinks>
  <pageMargins left="0.70866141732283472" right="0.70866141732283472" top="0.74803149606299213" bottom="0.74803149606299213" header="0.31496062992125984" footer="0.31496062992125984"/>
  <pageSetup paperSize="9" scale="96" orientation="landscape" r:id="rId15"/>
  <colBreaks count="1" manualBreakCount="1">
    <brk id="1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13"/>
  <sheetViews>
    <sheetView zoomScaleNormal="100" zoomScaleSheetLayoutView="85" workbookViewId="0">
      <selection activeCell="S23" sqref="S23"/>
    </sheetView>
  </sheetViews>
  <sheetFormatPr defaultRowHeight="16.5" x14ac:dyDescent="0.3"/>
  <cols>
    <col min="1" max="1" width="7.25" customWidth="1"/>
    <col min="2" max="3" width="20.25" customWidth="1"/>
    <col min="4" max="5" width="7" customWidth="1"/>
    <col min="6" max="6" width="13.375" customWidth="1"/>
    <col min="7" max="7" width="13" customWidth="1"/>
    <col min="8" max="9" width="12.25" customWidth="1"/>
    <col min="10" max="10" width="12.125" customWidth="1"/>
  </cols>
  <sheetData>
    <row r="1" spans="1:29" ht="25.5" x14ac:dyDescent="0.3">
      <c r="A1" s="332" t="s">
        <v>13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29" ht="26.25" thickBot="1" x14ac:dyDescent="0.3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"/>
    </row>
    <row r="3" spans="1:29" ht="26.25" customHeight="1" x14ac:dyDescent="0.3">
      <c r="A3" s="64" t="s">
        <v>0</v>
      </c>
      <c r="B3" s="63" t="s">
        <v>1</v>
      </c>
      <c r="C3" s="49" t="s">
        <v>2</v>
      </c>
      <c r="D3" s="87" t="s">
        <v>3</v>
      </c>
      <c r="E3" s="87" t="s">
        <v>4</v>
      </c>
      <c r="F3" s="87" t="s">
        <v>5</v>
      </c>
      <c r="G3" s="106" t="s">
        <v>6</v>
      </c>
      <c r="H3" s="87" t="s">
        <v>7</v>
      </c>
      <c r="I3" s="93" t="s">
        <v>30</v>
      </c>
      <c r="J3" s="68" t="s">
        <v>31</v>
      </c>
    </row>
    <row r="4" spans="1:29" ht="26.25" customHeight="1" x14ac:dyDescent="0.3">
      <c r="A4" s="156">
        <v>1</v>
      </c>
      <c r="B4" s="53" t="s">
        <v>293</v>
      </c>
      <c r="C4" s="182" t="s">
        <v>294</v>
      </c>
      <c r="D4" s="122" t="s">
        <v>206</v>
      </c>
      <c r="E4" s="54">
        <v>2</v>
      </c>
      <c r="F4" s="55">
        <v>333000</v>
      </c>
      <c r="G4" s="183">
        <f t="shared" ref="G4:G10" si="0">E4*F4</f>
        <v>666000</v>
      </c>
      <c r="H4" s="56" t="s">
        <v>295</v>
      </c>
      <c r="I4" s="263" t="s">
        <v>208</v>
      </c>
      <c r="J4" s="82" t="s">
        <v>109</v>
      </c>
    </row>
    <row r="5" spans="1:29" ht="26.25" customHeight="1" x14ac:dyDescent="0.3">
      <c r="A5" s="155">
        <v>2</v>
      </c>
      <c r="B5" s="57" t="s">
        <v>296</v>
      </c>
      <c r="C5" s="50" t="s">
        <v>297</v>
      </c>
      <c r="D5" s="123" t="s">
        <v>206</v>
      </c>
      <c r="E5" s="84">
        <v>1</v>
      </c>
      <c r="F5" s="51">
        <v>176120</v>
      </c>
      <c r="G5" s="52">
        <f t="shared" si="0"/>
        <v>176120</v>
      </c>
      <c r="H5" s="117" t="s">
        <v>298</v>
      </c>
      <c r="I5" s="233" t="s">
        <v>208</v>
      </c>
      <c r="J5" s="82" t="s">
        <v>109</v>
      </c>
    </row>
    <row r="6" spans="1:29" s="5" customFormat="1" ht="26.25" customHeight="1" x14ac:dyDescent="0.3">
      <c r="A6" s="244">
        <v>3</v>
      </c>
      <c r="B6" s="19" t="s">
        <v>299</v>
      </c>
      <c r="C6" s="257" t="s">
        <v>300</v>
      </c>
      <c r="D6" s="215" t="s">
        <v>206</v>
      </c>
      <c r="E6" s="114">
        <v>100</v>
      </c>
      <c r="F6" s="37">
        <v>1990</v>
      </c>
      <c r="G6" s="246">
        <f t="shared" si="0"/>
        <v>199000</v>
      </c>
      <c r="H6" s="38" t="s">
        <v>82</v>
      </c>
      <c r="I6" s="264" t="s">
        <v>208</v>
      </c>
      <c r="J6" s="224" t="s">
        <v>109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5" customFormat="1" ht="26.25" customHeight="1" x14ac:dyDescent="0.3">
      <c r="A7" s="155">
        <v>4</v>
      </c>
      <c r="B7" s="121" t="s">
        <v>301</v>
      </c>
      <c r="C7" s="124" t="s">
        <v>302</v>
      </c>
      <c r="D7" s="127" t="s">
        <v>206</v>
      </c>
      <c r="E7" s="84">
        <v>2</v>
      </c>
      <c r="F7" s="51">
        <v>46000</v>
      </c>
      <c r="G7" s="52">
        <f t="shared" si="0"/>
        <v>92000</v>
      </c>
      <c r="H7" s="117" t="s">
        <v>303</v>
      </c>
      <c r="I7" s="233" t="s">
        <v>208</v>
      </c>
      <c r="J7" s="82" t="s">
        <v>109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s="5" customFormat="1" ht="26.25" customHeight="1" x14ac:dyDescent="0.3">
      <c r="A8" s="244">
        <v>5</v>
      </c>
      <c r="B8" s="220" t="s">
        <v>304</v>
      </c>
      <c r="C8" s="223" t="s">
        <v>305</v>
      </c>
      <c r="D8" s="245" t="s">
        <v>206</v>
      </c>
      <c r="E8" s="114">
        <v>10</v>
      </c>
      <c r="F8" s="37">
        <v>5200</v>
      </c>
      <c r="G8" s="246">
        <f t="shared" si="0"/>
        <v>52000</v>
      </c>
      <c r="H8" s="38" t="s">
        <v>82</v>
      </c>
      <c r="I8" s="264" t="s">
        <v>208</v>
      </c>
      <c r="J8" s="224" t="s">
        <v>109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s="5" customFormat="1" ht="26.25" customHeight="1" x14ac:dyDescent="0.3">
      <c r="A9" s="155">
        <v>6</v>
      </c>
      <c r="B9" s="121" t="s">
        <v>306</v>
      </c>
      <c r="C9" s="124" t="s">
        <v>307</v>
      </c>
      <c r="D9" s="127" t="s">
        <v>206</v>
      </c>
      <c r="E9" s="84">
        <v>2</v>
      </c>
      <c r="F9" s="51">
        <v>35000</v>
      </c>
      <c r="G9" s="52">
        <f t="shared" si="0"/>
        <v>70000</v>
      </c>
      <c r="H9" s="117" t="s">
        <v>308</v>
      </c>
      <c r="I9" s="59" t="s">
        <v>208</v>
      </c>
      <c r="J9" s="82" t="s">
        <v>109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s="5" customFormat="1" ht="26.25" customHeight="1" x14ac:dyDescent="0.3">
      <c r="A10" s="155">
        <v>7</v>
      </c>
      <c r="B10" s="121" t="s">
        <v>114</v>
      </c>
      <c r="C10" s="125" t="s">
        <v>309</v>
      </c>
      <c r="D10" s="127" t="s">
        <v>206</v>
      </c>
      <c r="E10" s="126">
        <v>3</v>
      </c>
      <c r="F10" s="51">
        <v>11700</v>
      </c>
      <c r="G10" s="52">
        <f t="shared" si="0"/>
        <v>35100</v>
      </c>
      <c r="H10" s="117" t="s">
        <v>100</v>
      </c>
      <c r="I10" s="59" t="s">
        <v>208</v>
      </c>
      <c r="J10" s="82" t="s">
        <v>109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ht="26.25" customHeight="1" thickBot="1" x14ac:dyDescent="0.35">
      <c r="A11" s="392" t="s">
        <v>9</v>
      </c>
      <c r="B11" s="393"/>
      <c r="C11" s="146"/>
      <c r="D11" s="146"/>
      <c r="E11" s="146"/>
      <c r="F11" s="147"/>
      <c r="G11" s="71">
        <f>ROUND(SUM(G4:G10),-3)</f>
        <v>1290000</v>
      </c>
      <c r="H11" s="148"/>
      <c r="I11" s="149"/>
      <c r="J11" s="150"/>
    </row>
    <row r="12" spans="1:29" ht="26.25" customHeight="1" thickBot="1" x14ac:dyDescent="0.35">
      <c r="A12" s="328" t="s">
        <v>10</v>
      </c>
      <c r="B12" s="329"/>
      <c r="C12" s="134"/>
      <c r="D12" s="134"/>
      <c r="E12" s="134"/>
      <c r="F12" s="135"/>
      <c r="G12" s="74">
        <f>G11*0.1</f>
        <v>129000</v>
      </c>
      <c r="H12" s="136"/>
      <c r="I12" s="137"/>
      <c r="J12" s="138"/>
    </row>
    <row r="13" spans="1:29" ht="26.25" customHeight="1" thickBot="1" x14ac:dyDescent="0.35">
      <c r="A13" s="328" t="s">
        <v>11</v>
      </c>
      <c r="B13" s="329"/>
      <c r="C13" s="146"/>
      <c r="D13" s="146"/>
      <c r="E13" s="146"/>
      <c r="F13" s="147"/>
      <c r="G13" s="71">
        <f>G11+G12</f>
        <v>1419000</v>
      </c>
      <c r="H13" s="148"/>
      <c r="I13" s="149"/>
      <c r="J13" s="150"/>
    </row>
  </sheetData>
  <mergeCells count="4">
    <mergeCell ref="A1:J1"/>
    <mergeCell ref="A11:B11"/>
    <mergeCell ref="A12:B12"/>
    <mergeCell ref="A13:B13"/>
  </mergeCells>
  <phoneticPr fontId="11" type="noConversion"/>
  <hyperlinks>
    <hyperlink ref="I4" r:id="rId1" xr:uid="{B8272027-89B3-4597-8980-AFE114218D8A}"/>
    <hyperlink ref="I5" r:id="rId2" xr:uid="{19BC7CF4-4666-422D-A29D-AF2944DA6699}"/>
    <hyperlink ref="I6" r:id="rId3" xr:uid="{F6AF07B0-389A-48AE-AFF2-60637989FA1A}"/>
    <hyperlink ref="I7" r:id="rId4" xr:uid="{EAE4B93C-9171-4B9A-9864-1BBA644B6EE5}"/>
    <hyperlink ref="I8" r:id="rId5" xr:uid="{0697AA78-8E55-417D-BBDF-C0E45B5A2361}"/>
    <hyperlink ref="I9" r:id="rId6" xr:uid="{939078AD-E885-41D1-B241-61DE39E13326}"/>
    <hyperlink ref="I10" r:id="rId7" xr:uid="{DA9F3C9B-CCDE-4138-905A-10FD9183C639}"/>
  </hyperlinks>
  <pageMargins left="0.7" right="0.7" top="0.75" bottom="0.75" header="0.3" footer="0.3"/>
  <pageSetup paperSize="9" scale="64" orientation="portrait" r:id="rId8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28"/>
  <sheetViews>
    <sheetView zoomScaleNormal="100" workbookViewId="0">
      <selection activeCell="G34" sqref="G34"/>
    </sheetView>
  </sheetViews>
  <sheetFormatPr defaultRowHeight="16.5" x14ac:dyDescent="0.3"/>
  <cols>
    <col min="1" max="1" width="7.25" customWidth="1"/>
    <col min="2" max="2" width="20.25" customWidth="1"/>
    <col min="3" max="3" width="23.875" bestFit="1" customWidth="1"/>
    <col min="4" max="5" width="7" customWidth="1"/>
    <col min="6" max="7" width="13.375" customWidth="1"/>
    <col min="8" max="8" width="16.125" bestFit="1" customWidth="1"/>
    <col min="9" max="9" width="35.125" bestFit="1" customWidth="1"/>
    <col min="10" max="10" width="12.125" customWidth="1"/>
  </cols>
  <sheetData>
    <row r="1" spans="1:11" ht="25.5" x14ac:dyDescent="0.3">
      <c r="A1" s="332" t="s">
        <v>48</v>
      </c>
      <c r="B1" s="332"/>
      <c r="C1" s="332"/>
      <c r="D1" s="332"/>
      <c r="E1" s="332"/>
      <c r="F1" s="332"/>
      <c r="G1" s="332"/>
      <c r="H1" s="332"/>
      <c r="I1" s="332"/>
      <c r="J1" s="332"/>
      <c r="K1" s="1"/>
    </row>
    <row r="2" spans="1:11" ht="15" customHeight="1" thickBot="1" x14ac:dyDescent="0.35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1"/>
    </row>
    <row r="3" spans="1:11" ht="26.25" customHeight="1" x14ac:dyDescent="0.3">
      <c r="A3" s="24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23" t="s">
        <v>6</v>
      </c>
      <c r="H3" s="23" t="s">
        <v>7</v>
      </c>
      <c r="I3" s="25" t="s">
        <v>32</v>
      </c>
      <c r="J3" s="22" t="s">
        <v>31</v>
      </c>
      <c r="K3" s="1"/>
    </row>
    <row r="4" spans="1:11" ht="26.25" customHeight="1" x14ac:dyDescent="0.3">
      <c r="A4" s="60">
        <v>1</v>
      </c>
      <c r="B4" s="347" t="s">
        <v>128</v>
      </c>
      <c r="C4" s="120" t="s">
        <v>129</v>
      </c>
      <c r="D4" s="120" t="s">
        <v>57</v>
      </c>
      <c r="E4" s="120">
        <v>1</v>
      </c>
      <c r="F4" s="92">
        <v>49900</v>
      </c>
      <c r="G4" s="92">
        <f t="shared" ref="G4:G8" si="0">E4*F4</f>
        <v>49900</v>
      </c>
      <c r="H4" s="347" t="s">
        <v>130</v>
      </c>
      <c r="I4" s="399" t="s">
        <v>208</v>
      </c>
      <c r="J4" s="326" t="s">
        <v>109</v>
      </c>
      <c r="K4" s="4" t="s">
        <v>8</v>
      </c>
    </row>
    <row r="5" spans="1:11" ht="26.25" customHeight="1" x14ac:dyDescent="0.3">
      <c r="A5" s="60">
        <v>2</v>
      </c>
      <c r="B5" s="348"/>
      <c r="C5" s="120" t="s">
        <v>131</v>
      </c>
      <c r="D5" s="120" t="s">
        <v>57</v>
      </c>
      <c r="E5" s="120">
        <v>1</v>
      </c>
      <c r="F5" s="92">
        <v>49900</v>
      </c>
      <c r="G5" s="92">
        <f t="shared" si="0"/>
        <v>49900</v>
      </c>
      <c r="H5" s="348"/>
      <c r="I5" s="400"/>
      <c r="J5" s="326"/>
      <c r="K5" s="4" t="s">
        <v>8</v>
      </c>
    </row>
    <row r="6" spans="1:11" ht="26.25" customHeight="1" x14ac:dyDescent="0.3">
      <c r="A6" s="60">
        <v>3</v>
      </c>
      <c r="B6" s="348"/>
      <c r="C6" s="120" t="s">
        <v>132</v>
      </c>
      <c r="D6" s="120" t="s">
        <v>57</v>
      </c>
      <c r="E6" s="120">
        <v>1</v>
      </c>
      <c r="F6" s="92">
        <v>49900</v>
      </c>
      <c r="G6" s="92">
        <f t="shared" si="0"/>
        <v>49900</v>
      </c>
      <c r="H6" s="348"/>
      <c r="I6" s="400"/>
      <c r="J6" s="326"/>
      <c r="K6" s="4" t="s">
        <v>8</v>
      </c>
    </row>
    <row r="7" spans="1:11" ht="26.25" customHeight="1" x14ac:dyDescent="0.3">
      <c r="A7" s="60">
        <v>4</v>
      </c>
      <c r="B7" s="349"/>
      <c r="C7" s="120" t="s">
        <v>133</v>
      </c>
      <c r="D7" s="120" t="s">
        <v>57</v>
      </c>
      <c r="E7" s="120">
        <v>1</v>
      </c>
      <c r="F7" s="92">
        <v>49900</v>
      </c>
      <c r="G7" s="92">
        <f t="shared" si="0"/>
        <v>49900</v>
      </c>
      <c r="H7" s="349"/>
      <c r="I7" s="400"/>
      <c r="J7" s="326"/>
      <c r="K7" s="4" t="s">
        <v>8</v>
      </c>
    </row>
    <row r="8" spans="1:11" ht="26.25" customHeight="1" x14ac:dyDescent="0.3">
      <c r="A8" s="60">
        <v>5</v>
      </c>
      <c r="B8" s="120" t="s">
        <v>134</v>
      </c>
      <c r="C8" s="120" t="s">
        <v>135</v>
      </c>
      <c r="D8" s="120" t="s">
        <v>57</v>
      </c>
      <c r="E8" s="120">
        <v>1</v>
      </c>
      <c r="F8" s="92">
        <v>131900</v>
      </c>
      <c r="G8" s="92">
        <f t="shared" si="0"/>
        <v>131900</v>
      </c>
      <c r="H8" s="120" t="s">
        <v>136</v>
      </c>
      <c r="I8" s="231" t="s">
        <v>208</v>
      </c>
      <c r="J8" s="198" t="s">
        <v>109</v>
      </c>
      <c r="K8" s="4" t="s">
        <v>8</v>
      </c>
    </row>
    <row r="9" spans="1:11" ht="26.25" customHeight="1" x14ac:dyDescent="0.3">
      <c r="A9" s="60">
        <v>6</v>
      </c>
      <c r="B9" s="205" t="s">
        <v>215</v>
      </c>
      <c r="C9" s="206" t="s">
        <v>216</v>
      </c>
      <c r="D9" s="114" t="s">
        <v>206</v>
      </c>
      <c r="E9" s="114">
        <v>1</v>
      </c>
      <c r="F9" s="103">
        <v>62800</v>
      </c>
      <c r="G9" s="112">
        <f t="shared" ref="G9" si="1">F9*E9</f>
        <v>62800</v>
      </c>
      <c r="H9" s="206"/>
      <c r="I9" s="222" t="s">
        <v>208</v>
      </c>
      <c r="J9" s="111" t="s">
        <v>109</v>
      </c>
      <c r="K9" s="4" t="s">
        <v>8</v>
      </c>
    </row>
    <row r="10" spans="1:11" ht="26.25" customHeight="1" x14ac:dyDescent="0.3">
      <c r="A10" s="60">
        <v>7</v>
      </c>
      <c r="B10" s="204" t="s">
        <v>235</v>
      </c>
      <c r="C10" s="83" t="s">
        <v>236</v>
      </c>
      <c r="D10" s="114" t="s">
        <v>206</v>
      </c>
      <c r="E10" s="117">
        <v>1</v>
      </c>
      <c r="F10" s="209">
        <v>61000</v>
      </c>
      <c r="G10" s="210">
        <v>61000</v>
      </c>
      <c r="H10" s="160" t="s">
        <v>179</v>
      </c>
      <c r="I10" s="255" t="s">
        <v>208</v>
      </c>
      <c r="J10" s="111" t="s">
        <v>109</v>
      </c>
      <c r="K10" s="4" t="s">
        <v>8</v>
      </c>
    </row>
    <row r="11" spans="1:11" ht="26.25" customHeight="1" x14ac:dyDescent="0.3">
      <c r="A11" s="60">
        <v>8</v>
      </c>
      <c r="B11" s="19" t="s">
        <v>187</v>
      </c>
      <c r="C11" s="115" t="s">
        <v>188</v>
      </c>
      <c r="D11" s="114" t="s">
        <v>57</v>
      </c>
      <c r="E11" s="114">
        <v>1</v>
      </c>
      <c r="F11" s="103">
        <v>13530</v>
      </c>
      <c r="G11" s="103">
        <f t="shared" ref="G11" si="2">E11*F11</f>
        <v>13530</v>
      </c>
      <c r="H11" s="206" t="s">
        <v>189</v>
      </c>
      <c r="I11" s="255" t="s">
        <v>208</v>
      </c>
      <c r="J11" s="111" t="s">
        <v>109</v>
      </c>
      <c r="K11" s="4" t="s">
        <v>8</v>
      </c>
    </row>
    <row r="12" spans="1:11" ht="26.25" customHeight="1" x14ac:dyDescent="0.3">
      <c r="A12" s="60">
        <v>9</v>
      </c>
      <c r="B12" s="205" t="s">
        <v>383</v>
      </c>
      <c r="C12" s="115" t="s">
        <v>56</v>
      </c>
      <c r="D12" s="114" t="s">
        <v>57</v>
      </c>
      <c r="E12" s="114">
        <v>5</v>
      </c>
      <c r="F12" s="103">
        <v>56000</v>
      </c>
      <c r="G12" s="103">
        <f>E12*F12</f>
        <v>280000</v>
      </c>
      <c r="H12" s="206" t="s">
        <v>58</v>
      </c>
      <c r="I12" s="255" t="s">
        <v>208</v>
      </c>
      <c r="J12" s="111" t="s">
        <v>109</v>
      </c>
      <c r="K12" s="4" t="s">
        <v>8</v>
      </c>
    </row>
    <row r="13" spans="1:11" ht="26.25" customHeight="1" x14ac:dyDescent="0.3">
      <c r="A13" s="60">
        <v>10</v>
      </c>
      <c r="B13" s="205" t="s">
        <v>95</v>
      </c>
      <c r="C13" s="201" t="s">
        <v>96</v>
      </c>
      <c r="D13" s="114" t="s">
        <v>57</v>
      </c>
      <c r="E13" s="201">
        <v>4</v>
      </c>
      <c r="F13" s="103">
        <v>3160</v>
      </c>
      <c r="G13" s="103">
        <f t="shared" ref="G13:G17" si="3">E13*F13</f>
        <v>12640</v>
      </c>
      <c r="H13" s="202" t="s">
        <v>97</v>
      </c>
      <c r="I13" s="233" t="s">
        <v>208</v>
      </c>
      <c r="J13" s="111" t="s">
        <v>109</v>
      </c>
    </row>
    <row r="14" spans="1:11" ht="26.25" customHeight="1" x14ac:dyDescent="0.3">
      <c r="A14" s="60">
        <v>11</v>
      </c>
      <c r="B14" s="121" t="s">
        <v>301</v>
      </c>
      <c r="C14" s="124" t="s">
        <v>302</v>
      </c>
      <c r="D14" s="127" t="s">
        <v>206</v>
      </c>
      <c r="E14" s="84">
        <v>2</v>
      </c>
      <c r="F14" s="51">
        <v>46000</v>
      </c>
      <c r="G14" s="52">
        <f t="shared" si="3"/>
        <v>92000</v>
      </c>
      <c r="H14" s="117" t="s">
        <v>303</v>
      </c>
      <c r="I14" s="255" t="s">
        <v>208</v>
      </c>
      <c r="J14" s="82" t="s">
        <v>109</v>
      </c>
    </row>
    <row r="15" spans="1:11" ht="26.25" customHeight="1" x14ac:dyDescent="0.3">
      <c r="A15" s="247">
        <v>12</v>
      </c>
      <c r="B15" s="220" t="s">
        <v>304</v>
      </c>
      <c r="C15" s="223" t="s">
        <v>305</v>
      </c>
      <c r="D15" s="245" t="s">
        <v>206</v>
      </c>
      <c r="E15" s="114">
        <v>10</v>
      </c>
      <c r="F15" s="37">
        <v>5200</v>
      </c>
      <c r="G15" s="246">
        <f t="shared" si="3"/>
        <v>52000</v>
      </c>
      <c r="H15" s="38" t="s">
        <v>82</v>
      </c>
      <c r="I15" s="256" t="s">
        <v>208</v>
      </c>
      <c r="J15" s="224" t="s">
        <v>109</v>
      </c>
    </row>
    <row r="16" spans="1:11" ht="26.25" customHeight="1" x14ac:dyDescent="0.3">
      <c r="A16" s="247">
        <v>13</v>
      </c>
      <c r="B16" s="67" t="s">
        <v>280</v>
      </c>
      <c r="C16" s="248" t="s">
        <v>281</v>
      </c>
      <c r="D16" s="61" t="s">
        <v>206</v>
      </c>
      <c r="E16" s="61">
        <v>30</v>
      </c>
      <c r="F16" s="249">
        <v>1500</v>
      </c>
      <c r="G16" s="250">
        <f t="shared" si="3"/>
        <v>45000</v>
      </c>
      <c r="H16" s="251" t="s">
        <v>277</v>
      </c>
      <c r="I16" s="252" t="s">
        <v>271</v>
      </c>
      <c r="J16" s="224" t="s">
        <v>109</v>
      </c>
    </row>
    <row r="17" spans="1:10" ht="26.25" customHeight="1" x14ac:dyDescent="0.3">
      <c r="A17" s="60">
        <v>14</v>
      </c>
      <c r="B17" s="19" t="s">
        <v>328</v>
      </c>
      <c r="C17" s="115" t="s">
        <v>358</v>
      </c>
      <c r="D17" s="120" t="s">
        <v>206</v>
      </c>
      <c r="E17" s="114">
        <v>2</v>
      </c>
      <c r="F17" s="103">
        <v>32400</v>
      </c>
      <c r="G17" s="92">
        <f t="shared" si="3"/>
        <v>64800</v>
      </c>
      <c r="H17" s="206" t="s">
        <v>179</v>
      </c>
      <c r="I17" s="221" t="s">
        <v>208</v>
      </c>
      <c r="J17" s="111" t="s">
        <v>109</v>
      </c>
    </row>
    <row r="18" spans="1:10" ht="26.25" customHeight="1" x14ac:dyDescent="0.3">
      <c r="A18" s="60">
        <v>15</v>
      </c>
      <c r="B18" s="121" t="s">
        <v>266</v>
      </c>
      <c r="C18" s="262" t="s">
        <v>409</v>
      </c>
      <c r="D18" s="84" t="s">
        <v>405</v>
      </c>
      <c r="E18" s="117">
        <v>3</v>
      </c>
      <c r="F18" s="209">
        <v>154000</v>
      </c>
      <c r="G18" s="210">
        <f>SUM(E18*F18)</f>
        <v>462000</v>
      </c>
      <c r="H18" s="163" t="s">
        <v>268</v>
      </c>
      <c r="I18" s="221" t="s">
        <v>208</v>
      </c>
      <c r="J18" s="82" t="s">
        <v>109</v>
      </c>
    </row>
    <row r="19" spans="1:10" ht="26.25" customHeight="1" x14ac:dyDescent="0.3">
      <c r="A19" s="60">
        <v>16</v>
      </c>
      <c r="B19" s="19" t="s">
        <v>310</v>
      </c>
      <c r="C19" s="115" t="s">
        <v>311</v>
      </c>
      <c r="D19" s="114" t="s">
        <v>57</v>
      </c>
      <c r="E19" s="114">
        <v>1</v>
      </c>
      <c r="F19" s="103">
        <v>10940</v>
      </c>
      <c r="G19" s="103">
        <f t="shared" ref="G19:G24" si="4">E19*F19</f>
        <v>10940</v>
      </c>
      <c r="H19" s="206" t="s">
        <v>312</v>
      </c>
      <c r="I19" s="384" t="s">
        <v>208</v>
      </c>
      <c r="J19" s="111" t="s">
        <v>109</v>
      </c>
    </row>
    <row r="20" spans="1:10" ht="26.25" customHeight="1" x14ac:dyDescent="0.3">
      <c r="A20" s="60">
        <v>17</v>
      </c>
      <c r="B20" s="19" t="s">
        <v>313</v>
      </c>
      <c r="C20" s="206" t="s">
        <v>314</v>
      </c>
      <c r="D20" s="114" t="s">
        <v>57</v>
      </c>
      <c r="E20" s="114">
        <v>1</v>
      </c>
      <c r="F20" s="103">
        <v>10940</v>
      </c>
      <c r="G20" s="103">
        <f t="shared" si="4"/>
        <v>10940</v>
      </c>
      <c r="H20" s="206" t="s">
        <v>312</v>
      </c>
      <c r="I20" s="384"/>
      <c r="J20" s="111" t="s">
        <v>109</v>
      </c>
    </row>
    <row r="21" spans="1:10" ht="26.25" customHeight="1" x14ac:dyDescent="0.3">
      <c r="A21" s="247">
        <v>18</v>
      </c>
      <c r="B21" s="363" t="s">
        <v>125</v>
      </c>
      <c r="C21" s="234" t="s">
        <v>126</v>
      </c>
      <c r="D21" s="234" t="s">
        <v>57</v>
      </c>
      <c r="E21" s="234">
        <v>11</v>
      </c>
      <c r="F21" s="235">
        <v>20100</v>
      </c>
      <c r="G21" s="235">
        <f t="shared" si="4"/>
        <v>221100</v>
      </c>
      <c r="H21" s="363" t="s">
        <v>291</v>
      </c>
      <c r="I21" s="323" t="s">
        <v>208</v>
      </c>
      <c r="J21" s="394" t="s">
        <v>109</v>
      </c>
    </row>
    <row r="22" spans="1:10" ht="26.25" customHeight="1" x14ac:dyDescent="0.3">
      <c r="A22" s="247">
        <v>19</v>
      </c>
      <c r="B22" s="395"/>
      <c r="C22" s="234" t="s">
        <v>127</v>
      </c>
      <c r="D22" s="234" t="s">
        <v>57</v>
      </c>
      <c r="E22" s="234">
        <v>8</v>
      </c>
      <c r="F22" s="235">
        <v>21900</v>
      </c>
      <c r="G22" s="235">
        <f t="shared" si="4"/>
        <v>175200</v>
      </c>
      <c r="H22" s="395"/>
      <c r="I22" s="397"/>
      <c r="J22" s="394"/>
    </row>
    <row r="23" spans="1:10" ht="26.25" customHeight="1" x14ac:dyDescent="0.3">
      <c r="A23" s="247">
        <v>20</v>
      </c>
      <c r="B23" s="395"/>
      <c r="C23" s="38" t="s">
        <v>195</v>
      </c>
      <c r="D23" s="114" t="s">
        <v>57</v>
      </c>
      <c r="E23" s="114">
        <v>2</v>
      </c>
      <c r="F23" s="37">
        <v>16200</v>
      </c>
      <c r="G23" s="37">
        <f t="shared" si="4"/>
        <v>32400</v>
      </c>
      <c r="H23" s="395"/>
      <c r="I23" s="397"/>
      <c r="J23" s="258" t="s">
        <v>109</v>
      </c>
    </row>
    <row r="24" spans="1:10" ht="26.25" customHeight="1" x14ac:dyDescent="0.3">
      <c r="A24" s="247">
        <v>21</v>
      </c>
      <c r="B24" s="395"/>
      <c r="C24" s="259" t="s">
        <v>369</v>
      </c>
      <c r="D24" s="114" t="s">
        <v>206</v>
      </c>
      <c r="E24" s="234">
        <v>5</v>
      </c>
      <c r="F24" s="235">
        <v>18900</v>
      </c>
      <c r="G24" s="235">
        <f t="shared" si="4"/>
        <v>94500</v>
      </c>
      <c r="H24" s="395"/>
      <c r="I24" s="397"/>
      <c r="J24" s="224" t="s">
        <v>109</v>
      </c>
    </row>
    <row r="25" spans="1:10" ht="26.25" customHeight="1" x14ac:dyDescent="0.3">
      <c r="A25" s="247">
        <v>22</v>
      </c>
      <c r="B25" s="396"/>
      <c r="C25" s="259" t="s">
        <v>403</v>
      </c>
      <c r="D25" s="114" t="s">
        <v>206</v>
      </c>
      <c r="E25" s="114">
        <v>10</v>
      </c>
      <c r="F25" s="260">
        <v>15100</v>
      </c>
      <c r="G25" s="261">
        <f>F25*E25</f>
        <v>151000</v>
      </c>
      <c r="H25" s="396"/>
      <c r="I25" s="398"/>
      <c r="J25" s="224" t="s">
        <v>109</v>
      </c>
    </row>
    <row r="26" spans="1:10" ht="26.25" customHeight="1" thickBot="1" x14ac:dyDescent="0.35">
      <c r="A26" s="207" t="s">
        <v>9</v>
      </c>
      <c r="B26" s="208"/>
      <c r="C26" s="141"/>
      <c r="D26" s="141"/>
      <c r="E26" s="141"/>
      <c r="F26" s="142"/>
      <c r="G26" s="77">
        <f>ROUND(SUM(G4:G25),-3)</f>
        <v>2173000</v>
      </c>
      <c r="H26" s="143"/>
      <c r="I26" s="144"/>
      <c r="J26" s="145"/>
    </row>
    <row r="27" spans="1:10" ht="26.25" customHeight="1" thickBot="1" x14ac:dyDescent="0.35">
      <c r="A27" s="199" t="s">
        <v>10</v>
      </c>
      <c r="B27" s="200"/>
      <c r="C27" s="134"/>
      <c r="D27" s="134"/>
      <c r="E27" s="134"/>
      <c r="F27" s="135"/>
      <c r="G27" s="74">
        <f>G26*0.1</f>
        <v>217300</v>
      </c>
      <c r="H27" s="136"/>
      <c r="I27" s="137"/>
      <c r="J27" s="138"/>
    </row>
    <row r="28" spans="1:10" ht="26.25" customHeight="1" thickBot="1" x14ac:dyDescent="0.35">
      <c r="A28" s="199" t="s">
        <v>11</v>
      </c>
      <c r="B28" s="200"/>
      <c r="C28" s="146"/>
      <c r="D28" s="146"/>
      <c r="E28" s="146"/>
      <c r="F28" s="147"/>
      <c r="G28" s="71">
        <f>G26+G27</f>
        <v>2390300</v>
      </c>
      <c r="H28" s="148"/>
      <c r="I28" s="149"/>
      <c r="J28" s="150"/>
    </row>
  </sheetData>
  <mergeCells count="10">
    <mergeCell ref="A1:J1"/>
    <mergeCell ref="B4:B7"/>
    <mergeCell ref="H4:H7"/>
    <mergeCell ref="I4:I7"/>
    <mergeCell ref="J4:J7"/>
    <mergeCell ref="I19:I20"/>
    <mergeCell ref="J21:J22"/>
    <mergeCell ref="H21:H25"/>
    <mergeCell ref="I21:I25"/>
    <mergeCell ref="B21:B25"/>
  </mergeCells>
  <phoneticPr fontId="11" type="noConversion"/>
  <hyperlinks>
    <hyperlink ref="I13" r:id="rId1" xr:uid="{02D76B34-99E0-4F72-A948-CC64211BAFBF}"/>
    <hyperlink ref="I14" r:id="rId2" xr:uid="{55166522-88ED-4F90-AD38-9C46A0F65DAE}"/>
    <hyperlink ref="I15" r:id="rId3" xr:uid="{702C4BDB-3F0A-4FC3-929B-C1D5B5A85D2F}"/>
    <hyperlink ref="I16" r:id="rId4" xr:uid="{C10AC26D-F7E4-4BEF-8E6D-CA8C0734ACF0}"/>
    <hyperlink ref="I10" r:id="rId5" xr:uid="{417224DD-1CE6-42B3-96C8-AA30559B88D6}"/>
    <hyperlink ref="I19" r:id="rId6" display="옥션" xr:uid="{A6EA9CB1-104F-47E9-8887-6B2229BB2B4D}"/>
    <hyperlink ref="I9" r:id="rId7" xr:uid="{DEE8702C-048D-4F1F-BEF9-5C7A5FCF4050}"/>
    <hyperlink ref="I11" r:id="rId8" xr:uid="{0C623597-0005-4638-B25B-FA93FCBAE70C}"/>
    <hyperlink ref="I4" r:id="rId9" display="네이버쇼핑" xr:uid="{10510A78-1E26-4840-8126-9C20485866E8}"/>
    <hyperlink ref="I21:I22" r:id="rId10" display="인터넷" xr:uid="{1C40AFC7-011F-4090-8E46-EF095424E805}"/>
    <hyperlink ref="I17" r:id="rId11" xr:uid="{6E0831E2-AD1B-4B3E-918B-556EBAECB927}"/>
    <hyperlink ref="I8" r:id="rId12" xr:uid="{3344B076-8DF1-47D3-9DBC-7F2460631A80}"/>
    <hyperlink ref="I12" r:id="rId13" xr:uid="{818C0027-1F25-463A-AEBF-14358B6781C7}"/>
    <hyperlink ref="I18" r:id="rId14" xr:uid="{D2C0C5D0-4919-40F7-97EC-B73D22FC293D}"/>
    <hyperlink ref="I21" r:id="rId15" display="https://smartstore.naver.com/fiveon/products/6635363498?" xr:uid="{61A0BBBD-E493-477B-94A7-8A56E807A7EB}"/>
    <hyperlink ref="I4:I7" r:id="rId16" display="인터넷" xr:uid="{3BB45891-F38F-4BFD-B580-EAE0140C34B5}"/>
    <hyperlink ref="I19:I20" r:id="rId17" display="인터넷" xr:uid="{52ABAF71-481A-40F7-A1F0-621A1F3F8E0D}"/>
  </hyperlinks>
  <pageMargins left="0.7" right="0.7" top="0.75" bottom="0.75" header="0.3" footer="0.3"/>
  <pageSetup paperSize="9" scale="51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4</vt:i4>
      </vt:variant>
    </vt:vector>
  </HeadingPairs>
  <TitlesOfParts>
    <vt:vector size="19" baseType="lpstr">
      <vt:lpstr>집계표</vt:lpstr>
      <vt:lpstr>마포중앙도서관</vt:lpstr>
      <vt:lpstr>대흥실뿌리복지센터</vt:lpstr>
      <vt:lpstr>마포구민체육센터</vt:lpstr>
      <vt:lpstr>아현실뿌리복지센터</vt:lpstr>
      <vt:lpstr>염리종합사회복지관</vt:lpstr>
      <vt:lpstr>소금나루도서관</vt:lpstr>
      <vt:lpstr>염리생활·성미산체육관</vt:lpstr>
      <vt:lpstr>마포구종합청사</vt:lpstr>
      <vt:lpstr>홍대공공업무시설</vt:lpstr>
      <vt:lpstr>마포장애인복지회관</vt:lpstr>
      <vt:lpstr>농수산물시장</vt:lpstr>
      <vt:lpstr>창업복지관</vt:lpstr>
      <vt:lpstr>마포주민편익시설</vt:lpstr>
      <vt:lpstr>주차관리부</vt:lpstr>
      <vt:lpstr>농수산물시장!Print_Area</vt:lpstr>
      <vt:lpstr>대흥실뿌리복지센터!Print_Area</vt:lpstr>
      <vt:lpstr>주차관리부!Print_Area</vt:lpstr>
      <vt:lpstr>창업복지관!Print_Area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2025-03-18T00:24:00Z</cp:lastPrinted>
  <dcterms:created xsi:type="dcterms:W3CDTF">2020-02-10T04:13:12Z</dcterms:created>
  <dcterms:modified xsi:type="dcterms:W3CDTF">2025-03-24T02:47:32Z</dcterms:modified>
</cp:coreProperties>
</file>